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 Martinez\Desktop\COMPARATIVOS\COMPARATIVOS 2023(PÁGINA WEB)\"/>
    </mc:Choice>
  </mc:AlternateContent>
  <xr:revisionPtr revIDLastSave="0" documentId="13_ncr:1_{70468F73-649B-4117-BECB-2ABBB244B6B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dm-provincias2000-2009" sheetId="5" r:id="rId1"/>
    <sheet name="CUADRO-50" sheetId="1" r:id="rId2"/>
  </sheets>
  <definedNames>
    <definedName name="_Regression_Int" localSheetId="1" hidden="1">1</definedName>
    <definedName name="A_impresión_IM" localSheetId="1">'CUADRO-50'!$A$1:$J$108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76" i="5" l="1"/>
  <c r="Z74" i="5"/>
  <c r="Z9" i="5" s="1"/>
  <c r="Z11" i="5"/>
  <c r="Y9" i="5"/>
  <c r="X76" i="5"/>
  <c r="X9" i="5" s="1"/>
  <c r="X74" i="5"/>
  <c r="X82" i="5"/>
  <c r="W74" i="5"/>
  <c r="W11" i="5"/>
  <c r="W82" i="5"/>
  <c r="W9" i="5" s="1"/>
  <c r="W76" i="5"/>
  <c r="V9" i="5"/>
  <c r="U9" i="5"/>
  <c r="T9" i="5"/>
  <c r="S16" i="5"/>
  <c r="S12" i="5" s="1"/>
  <c r="S11" i="5" s="1"/>
  <c r="S9" i="5" s="1"/>
  <c r="S39" i="5"/>
  <c r="S47" i="5"/>
  <c r="R22" i="5"/>
  <c r="R16" i="5"/>
  <c r="R12" i="5"/>
  <c r="R11" i="5" s="1"/>
  <c r="R9" i="5" s="1"/>
  <c r="R39" i="5"/>
  <c r="R47" i="5"/>
  <c r="Q16" i="5"/>
  <c r="Q12" i="5"/>
  <c r="Q11" i="5"/>
  <c r="Q9" i="5"/>
  <c r="Q39" i="5"/>
  <c r="Q47" i="5"/>
  <c r="S92" i="5"/>
  <c r="R92" i="5"/>
  <c r="Q92" i="5"/>
  <c r="P92" i="5"/>
  <c r="O92" i="5"/>
  <c r="N92" i="5"/>
  <c r="M92" i="5"/>
  <c r="S84" i="5"/>
  <c r="R84" i="5"/>
  <c r="Q84" i="5"/>
  <c r="M84" i="5"/>
  <c r="L84" i="5"/>
  <c r="K84" i="5"/>
  <c r="J84" i="5"/>
  <c r="I84" i="5"/>
  <c r="H84" i="5"/>
  <c r="G84" i="5"/>
  <c r="F84" i="5"/>
  <c r="E84" i="5"/>
  <c r="D84" i="5"/>
  <c r="C84" i="5"/>
  <c r="B84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E9" i="5" s="1"/>
  <c r="D72" i="5"/>
  <c r="C72" i="5"/>
  <c r="B72" i="5"/>
  <c r="P47" i="5"/>
  <c r="O47" i="5"/>
  <c r="N47" i="5"/>
  <c r="M47" i="5"/>
  <c r="P39" i="5"/>
  <c r="O39" i="5"/>
  <c r="N39" i="5"/>
  <c r="P22" i="5"/>
  <c r="P16" i="5"/>
  <c r="P12" i="5" s="1"/>
  <c r="P9" i="5" s="1"/>
  <c r="O22" i="5"/>
  <c r="O16" i="5"/>
  <c r="O12" i="5" s="1"/>
  <c r="O9" i="5" s="1"/>
  <c r="N22" i="5"/>
  <c r="N16" i="5"/>
  <c r="N12" i="5" s="1"/>
  <c r="N9" i="5" s="1"/>
  <c r="M16" i="5"/>
  <c r="L16" i="5"/>
  <c r="K16" i="5"/>
  <c r="J16" i="5"/>
  <c r="I16" i="5"/>
  <c r="H16" i="5"/>
  <c r="G16" i="5"/>
  <c r="F16" i="5"/>
  <c r="E16" i="5"/>
  <c r="D16" i="5"/>
  <c r="C16" i="5"/>
  <c r="C12" i="5"/>
  <c r="C9" i="5" s="1"/>
  <c r="B16" i="5"/>
  <c r="M14" i="5"/>
  <c r="M12" i="5"/>
  <c r="M9" i="5" s="1"/>
  <c r="L14" i="5"/>
  <c r="L12" i="5" s="1"/>
  <c r="L9" i="5" s="1"/>
  <c r="K14" i="5"/>
  <c r="K12" i="5" s="1"/>
  <c r="K9" i="5" s="1"/>
  <c r="J14" i="5"/>
  <c r="J12" i="5" s="1"/>
  <c r="J9" i="5" s="1"/>
  <c r="I14" i="5"/>
  <c r="I12" i="5" s="1"/>
  <c r="I9" i="5" s="1"/>
  <c r="H14" i="5"/>
  <c r="H12" i="5" s="1"/>
  <c r="H9" i="5" s="1"/>
  <c r="G14" i="5"/>
  <c r="G12" i="5"/>
  <c r="G9" i="5"/>
  <c r="F14" i="5"/>
  <c r="F12" i="5" s="1"/>
  <c r="F9" i="5" s="1"/>
  <c r="E14" i="5"/>
  <c r="E12" i="5"/>
  <c r="D14" i="5"/>
  <c r="D12" i="5" s="1"/>
  <c r="D9" i="5" s="1"/>
  <c r="C14" i="5"/>
  <c r="B14" i="5"/>
  <c r="B12" i="5"/>
  <c r="B9" i="5"/>
</calcChain>
</file>

<file path=xl/sharedStrings.xml><?xml version="1.0" encoding="utf-8"?>
<sst xmlns="http://schemas.openxmlformats.org/spreadsheetml/2006/main" count="1126" uniqueCount="127">
  <si>
    <t>Personal Administrativo</t>
  </si>
  <si>
    <t>Sede, Facultad y Ubicación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</si>
  <si>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</si>
  <si>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</si>
  <si>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</si>
  <si>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</si>
  <si>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</si>
  <si>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</si>
  <si>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</si>
  <si>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</si>
  <si>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</si>
  <si>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 xml:space="preserve">                         TOTAL......................................................................................................................................</t>
  </si>
  <si>
    <t xml:space="preserve">   Facultades...........................................................................................................................................</t>
  </si>
  <si>
    <t xml:space="preserve">  Administración Pública...........................................................................................</t>
  </si>
  <si>
    <t xml:space="preserve">  Arquitectura............................................................................................</t>
  </si>
  <si>
    <t xml:space="preserve">  Bellas Artes....................................................................................</t>
  </si>
  <si>
    <t>-</t>
  </si>
  <si>
    <t xml:space="preserve">  Ciencias Agropecuarias(2)............................................................................................</t>
  </si>
  <si>
    <t xml:space="preserve">  Comunicación Social......................................................................</t>
  </si>
  <si>
    <t xml:space="preserve">  Economía.......................................................................................</t>
  </si>
  <si>
    <t xml:space="preserve">  Humanidades.....................................................................</t>
  </si>
  <si>
    <t xml:space="preserve">  Medicina...................................................................................................</t>
  </si>
  <si>
    <t xml:space="preserve">  Odontología................................................................................................</t>
  </si>
  <si>
    <t xml:space="preserve">  Colón...........................................................................................................................................................................</t>
  </si>
  <si>
    <t xml:space="preserve">  Chiriquí....................................................................................................................................................................................</t>
  </si>
  <si>
    <t xml:space="preserve">  Los Santos..............................................................................................................................</t>
  </si>
  <si>
    <t xml:space="preserve">  Panamá Oeste.....................................................................................................................................................</t>
  </si>
  <si>
    <t xml:space="preserve">  San Miguelito................................................................................................</t>
  </si>
  <si>
    <t xml:space="preserve">  Veraguas............................................................................................................................</t>
  </si>
  <si>
    <t xml:space="preserve"> -</t>
  </si>
  <si>
    <t>Personal  Administrativo</t>
  </si>
  <si>
    <t xml:space="preserve">  Chepo...........................................................................................................................................</t>
  </si>
  <si>
    <t xml:space="preserve">  Informática, Electrónica y Comunicación..........................</t>
  </si>
  <si>
    <t>CAMPUS UNIVERSITARIO HARMODIO</t>
  </si>
  <si>
    <t xml:space="preserve"> - </t>
  </si>
  <si>
    <t xml:space="preserve">  -</t>
  </si>
  <si>
    <t xml:space="preserve">Instituto del Canal.de Panamá </t>
  </si>
  <si>
    <t>(1) Incluye Institutos y Universidades Populares, hasta el año 1995.</t>
  </si>
  <si>
    <t>ARIAS MADRID(3)...................................................................</t>
  </si>
  <si>
    <t xml:space="preserve">  Ciencias de la Educación............................................................................................................</t>
  </si>
  <si>
    <t>(4) Empieza a regir en el año de 1997, como Centro Regional.</t>
  </si>
  <si>
    <t>(Conclusión)</t>
  </si>
  <si>
    <t xml:space="preserve">  Ciencias Naturales,  Exactas y Tecnología...........................................................................</t>
  </si>
  <si>
    <t>Ciudad Universitaria...........................................................................................................................................</t>
  </si>
  <si>
    <t xml:space="preserve">   Administración Central (1)...................................................................................................</t>
  </si>
  <si>
    <t xml:space="preserve">  Administración de Empresas y Contabilidad...........................................................................................</t>
  </si>
  <si>
    <t xml:space="preserve">  Derecho y Ciencias Políticas......................................................................................................</t>
  </si>
  <si>
    <t xml:space="preserve">  Enfermería.....................................................................................................</t>
  </si>
  <si>
    <t xml:space="preserve">  Farmacia..........................................................................................................</t>
  </si>
  <si>
    <t xml:space="preserve">  Medicina Veterinaria..............................................................................................</t>
  </si>
  <si>
    <t>CENTROS DE INVESTIGACIÓN..........................................................</t>
  </si>
  <si>
    <t>Centro de Investigación Agrícola......................................................................................................</t>
  </si>
  <si>
    <t>Centro de Investigación de  Arquitectura............................................................</t>
  </si>
  <si>
    <t>Centro de Investigación Jurídica............................................................</t>
  </si>
  <si>
    <t>Centro de Investigación Psicofarmacológica.....................................................</t>
  </si>
  <si>
    <t>Centro de Investigación y Criobiología.............................................................</t>
  </si>
  <si>
    <t>INSTITUTOS............................................................................................................</t>
  </si>
  <si>
    <t>ICASE......................................................................................................................</t>
  </si>
  <si>
    <t>Instituto de Alimentación y Nutrición........................................................................</t>
  </si>
  <si>
    <t>Instituto de Ciencias Ambientales y Biodiversidad......................................................................................</t>
  </si>
  <si>
    <t>Instituto de Criminología................................................................................................</t>
  </si>
  <si>
    <t>Instituto de la Mujer.............................................................................................................................</t>
  </si>
  <si>
    <t xml:space="preserve"> y estudios Internacionales.........................................................................................................................................</t>
  </si>
  <si>
    <t>Instituto del DNA y del Género Humano...........................................................................................</t>
  </si>
  <si>
    <t>Instituto Especializado de Análisis.....................................................................................................</t>
  </si>
  <si>
    <t>Instituto de Estudios Nacionales..............................................................................................................</t>
  </si>
  <si>
    <t>Instituto de Geociencias....................................................................................................................................</t>
  </si>
  <si>
    <t>CIENCIAS  AGROPECUARIAS (CHIRIQUÍ)...........................................................................................</t>
  </si>
  <si>
    <t>CENTROS REGIONALES UNIVERSITARIOS........................................................................................</t>
  </si>
  <si>
    <t xml:space="preserve">  Azuero.....................................................................................................................................................</t>
  </si>
  <si>
    <t xml:space="preserve">  Bocas del Toro(4).............................................................................................................</t>
  </si>
  <si>
    <t xml:space="preserve">  Coclé......................................................................................................................................................</t>
  </si>
  <si>
    <t>EXTENSIONES DOCENTES.............................................................................................</t>
  </si>
  <si>
    <t xml:space="preserve">  Aguadulce...............................................................................................................................</t>
  </si>
  <si>
    <t xml:space="preserve">  Barú..............................................................................................................................................</t>
  </si>
  <si>
    <t xml:space="preserve">  Bocas del Toro.............................................................................................................................................................</t>
  </si>
  <si>
    <t xml:space="preserve">  La Chorrera..................................................................................................................................................................</t>
  </si>
  <si>
    <t>UNIVERISDADES POPULARES..................................................................................</t>
  </si>
  <si>
    <t>Azuero..................................................................................................................................</t>
  </si>
  <si>
    <t>Coclé...........................................................................................................................................</t>
  </si>
  <si>
    <t xml:space="preserve">  Cuadro 45.  PERSONAL ADMINISTRATIVO EN LA UNIVERSIDAD DE PANAMA, SEGUN SEDE, FACULTAD Y UNIDAD ACADÉMICA Y/O ADMINISTRATIVA: AÑOS 1990-2002.</t>
  </si>
  <si>
    <t>Cambio Porcentual Anual</t>
  </si>
  <si>
    <t>Panamá</t>
  </si>
  <si>
    <t>Chiriquí</t>
  </si>
  <si>
    <t>Herrera</t>
  </si>
  <si>
    <t>Bocas del Toro</t>
  </si>
  <si>
    <t>Coclé</t>
  </si>
  <si>
    <t>Colón</t>
  </si>
  <si>
    <t>Los Santos</t>
  </si>
  <si>
    <t>Veraguas</t>
  </si>
  <si>
    <t>Darién</t>
  </si>
  <si>
    <t xml:space="preserve">PERSONAL  ADMINISTRATIVO DE LA UNIVERSIDAD DE PANAMÁ, </t>
  </si>
  <si>
    <t xml:space="preserve">  Soná...........................................................................................................................................</t>
  </si>
  <si>
    <t xml:space="preserve"> </t>
  </si>
  <si>
    <t xml:space="preserve">  Psicología................................................................................................</t>
  </si>
  <si>
    <t>(5)Incluye personal administrativo de la Extensión de Darién.</t>
  </si>
  <si>
    <t>SEGÚN PROVINCIAS; AÑOS: 2000 - 2009</t>
  </si>
  <si>
    <t xml:space="preserve">  Ingeniería..........................................................................................................</t>
  </si>
  <si>
    <t xml:space="preserve">  Panamá Este.....................................................................................................................................................</t>
  </si>
  <si>
    <t xml:space="preserve">  Darién....................................................................................................................................................................................</t>
  </si>
  <si>
    <t>(3) Empieza Funciones Administratativas a partir de ll año 2001.</t>
  </si>
  <si>
    <t xml:space="preserve">  Azuero..................................................................................................................................</t>
  </si>
  <si>
    <t xml:space="preserve">  Coclé...........................................................................................................................................</t>
  </si>
  <si>
    <t xml:space="preserve">  Darién(5)......................................................................................................................</t>
  </si>
  <si>
    <t xml:space="preserve">  ICASE......................................................................................................................</t>
  </si>
  <si>
    <t xml:space="preserve">  Instituto de Alimentación y Nutrición........................................................................</t>
  </si>
  <si>
    <t xml:space="preserve">  Instituto de Ciencias Ambientales y Biodiversidad......................................................................................</t>
  </si>
  <si>
    <t xml:space="preserve">  Instituto de Criminología................................................................................................</t>
  </si>
  <si>
    <t xml:space="preserve">  Instituto de la Mujer.............................................................................................................................</t>
  </si>
  <si>
    <t xml:space="preserve">  Instituto del Canal.de Panamá </t>
  </si>
  <si>
    <t xml:space="preserve">  y Estudios Internacionales.........................................................................................................................................</t>
  </si>
  <si>
    <t xml:space="preserve">  Instituto del DNA y del Género Humano...........................................................................................</t>
  </si>
  <si>
    <t xml:space="preserve">  Instituto Especializado de Análisis.....................................................................................................</t>
  </si>
  <si>
    <t xml:space="preserve">  Instituto de Estudios Nacionales..............................................................................................................</t>
  </si>
  <si>
    <t xml:space="preserve">  Instituto de Geociencias....................................................................................................................................</t>
  </si>
  <si>
    <t xml:space="preserve">  Instituto Panamericano de Educación Física....................................................................................................................................</t>
  </si>
  <si>
    <t xml:space="preserve">  Instituto PROMEGA....................................................................................................................................</t>
  </si>
  <si>
    <t xml:space="preserve">  Centro de Investigación Agropecuarias......................................................................................................</t>
  </si>
  <si>
    <t xml:space="preserve">  Centro de Investigación de  Arquitectura............................................................</t>
  </si>
  <si>
    <t xml:space="preserve">  Centro de Investigación Jurídica............................................................</t>
  </si>
  <si>
    <t xml:space="preserve">  Centro de Investigación Psicofarmacológica.....................................................</t>
  </si>
  <si>
    <t xml:space="preserve">  Centro de Investigación y Criobiología.............................................................</t>
  </si>
  <si>
    <t>(2) Incluye los administrativos de la Sede de Chiriquí, hasta el año 1995. y se sigue incluyendo a los de Tocumen</t>
  </si>
  <si>
    <t xml:space="preserve">  Unidad de Investigación de Administración Pública….........................................................</t>
  </si>
  <si>
    <t>Fuente: Planilla de pago de la primera y segunda quincena de diciembre. Dirección de Finanzas, Departamento de Planilla.</t>
  </si>
  <si>
    <t>Cuadro 50.  PERSONAL ADMINISTRATIVO EN LA UNIVERSIDAD DE PANAMA, SEGUN SEDE, FACULTAD Y UNIDAD ACADÉMICA Y/O ADMINISTRATIVA: AÑOS 1990-2023</t>
  </si>
  <si>
    <t>Cuadro 50.  PERSONAL ADMINISTRATIVO EN LA UNIVERSIDAD DE PANAMA, SEGUN SEDE, FACULTAD Y UNIDAD ACADÉMICA Y/O ADMINISTRATIVA: AÑOS 1990-2023 (Conclusión)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</si>
</sst>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General_)"/>
    <numFmt numFmtId="165" formatCode="#,##0.0_);\(#,##0.0\)"/>
    <numFmt numFmtId="166" formatCode="###0"/>
    <numFmt numFmtId="167" formatCode="#,##0_);\(#,##0\)"/>
  </numFmts>
  <fonts count="14" x14ac:knownFonts="1">
    <font>
      <sz val="12"/>
      <name val="Courier"/>
    </font>
    <font>
      <b/>
      <sz val="12"/>
      <name val="Times New Roman"/>
    </font>
    <font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FFFD3"/>
        <bgColor indexed="64"/>
      </patternFill>
    </fill>
    <fill>
      <patternFill patternType="solid">
        <fgColor rgb="FFEFFFF6"/>
        <bgColor indexed="64"/>
      </patternFill>
    </fill>
    <fill>
      <patternFill patternType="solid">
        <fgColor rgb="FFF7FAF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</borders>
  <cellStyleXfs count="2">
    <xf numFmtId="164" fontId="0" fillId="0" borderId="0"/>
    <xf numFmtId="0" fontId="11" fillId="0" borderId="0"/>
  </cellStyleXfs>
  <cellXfs count="165">
    <xf numFmtId="164" fontId="0" fillId="0" borderId="0" xfId="0"/>
    <xf numFmtId="164" fontId="3" fillId="0" borderId="0" xfId="0" applyFont="1"/>
    <xf numFmtId="164" fontId="4" fillId="0" borderId="1" xfId="0" applyFont="1" applyBorder="1"/>
    <xf numFmtId="164" fontId="4" fillId="0" borderId="2" xfId="0" applyFont="1" applyBorder="1"/>
    <xf numFmtId="37" fontId="4" fillId="0" borderId="3" xfId="0" applyNumberFormat="1" applyFont="1" applyBorder="1"/>
    <xf numFmtId="164" fontId="4" fillId="0" borderId="3" xfId="0" applyFont="1" applyBorder="1" applyAlignment="1">
      <alignment horizontal="right"/>
    </xf>
    <xf numFmtId="164" fontId="3" fillId="0" borderId="4" xfId="0" applyFont="1" applyBorder="1"/>
    <xf numFmtId="37" fontId="4" fillId="0" borderId="3" xfId="0" applyNumberFormat="1" applyFont="1" applyBorder="1" applyAlignment="1">
      <alignment horizontal="right"/>
    </xf>
    <xf numFmtId="164" fontId="1" fillId="0" borderId="0" xfId="0" applyFont="1" applyAlignment="1">
      <alignment horizontal="left"/>
    </xf>
    <xf numFmtId="37" fontId="5" fillId="0" borderId="3" xfId="0" applyNumberFormat="1" applyFont="1" applyBorder="1"/>
    <xf numFmtId="164" fontId="3" fillId="0" borderId="0" xfId="0" quotePrefix="1" applyFont="1" applyAlignment="1">
      <alignment horizontal="left"/>
    </xf>
    <xf numFmtId="37" fontId="4" fillId="0" borderId="5" xfId="0" applyNumberFormat="1" applyFont="1" applyBorder="1"/>
    <xf numFmtId="37" fontId="4" fillId="0" borderId="0" xfId="0" applyNumberFormat="1" applyFont="1"/>
    <xf numFmtId="37" fontId="4" fillId="0" borderId="0" xfId="0" applyNumberFormat="1" applyFont="1" applyAlignment="1">
      <alignment horizontal="right"/>
    </xf>
    <xf numFmtId="37" fontId="4" fillId="0" borderId="6" xfId="0" applyNumberFormat="1" applyFont="1" applyBorder="1"/>
    <xf numFmtId="164" fontId="3" fillId="0" borderId="4" xfId="0" applyFont="1" applyBorder="1" applyAlignment="1">
      <alignment horizontal="left"/>
    </xf>
    <xf numFmtId="164" fontId="3" fillId="0" borderId="4" xfId="0" quotePrefix="1" applyFont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3" fillId="0" borderId="7" xfId="0" applyFont="1" applyBorder="1"/>
    <xf numFmtId="164" fontId="4" fillId="0" borderId="1" xfId="0" applyFont="1" applyBorder="1" applyAlignment="1">
      <alignment horizontal="right"/>
    </xf>
    <xf numFmtId="37" fontId="4" fillId="0" borderId="5" xfId="0" applyNumberFormat="1" applyFont="1" applyBorder="1" applyAlignment="1">
      <alignment horizontal="right"/>
    </xf>
    <xf numFmtId="37" fontId="5" fillId="0" borderId="3" xfId="0" applyNumberFormat="1" applyFont="1" applyBorder="1" applyAlignment="1">
      <alignment horizontal="right" vertical="justify"/>
    </xf>
    <xf numFmtId="37" fontId="4" fillId="0" borderId="3" xfId="0" applyNumberFormat="1" applyFont="1" applyBorder="1" applyAlignment="1">
      <alignment horizontal="right" vertical="justify"/>
    </xf>
    <xf numFmtId="164" fontId="0" fillId="0" borderId="8" xfId="0" applyBorder="1" applyAlignment="1">
      <alignment horizontal="right" vertical="justify"/>
    </xf>
    <xf numFmtId="164" fontId="0" fillId="0" borderId="0" xfId="0" applyAlignment="1">
      <alignment horizontal="right" vertical="justify"/>
    </xf>
    <xf numFmtId="164" fontId="4" fillId="0" borderId="3" xfId="0" applyFont="1" applyBorder="1" applyAlignment="1">
      <alignment horizontal="right" vertical="justify"/>
    </xf>
    <xf numFmtId="164" fontId="1" fillId="0" borderId="0" xfId="0" applyFont="1" applyAlignment="1">
      <alignment horizontal="center"/>
    </xf>
    <xf numFmtId="165" fontId="5" fillId="0" borderId="3" xfId="0" applyNumberFormat="1" applyFont="1" applyBorder="1" applyAlignment="1">
      <alignment horizontal="right" vertical="justify"/>
    </xf>
    <xf numFmtId="37" fontId="4" fillId="0" borderId="8" xfId="0" applyNumberFormat="1" applyFont="1" applyBorder="1" applyAlignment="1">
      <alignment horizontal="right" vertical="justify"/>
    </xf>
    <xf numFmtId="37" fontId="4" fillId="0" borderId="0" xfId="0" applyNumberFormat="1" applyFont="1" applyAlignment="1">
      <alignment horizontal="right" vertical="justify"/>
    </xf>
    <xf numFmtId="164" fontId="0" fillId="0" borderId="3" xfId="0" applyBorder="1" applyAlignment="1">
      <alignment horizontal="right" vertical="justify"/>
    </xf>
    <xf numFmtId="164" fontId="7" fillId="0" borderId="0" xfId="0" applyFont="1" applyAlignment="1">
      <alignment horizontal="center"/>
    </xf>
    <xf numFmtId="164" fontId="8" fillId="0" borderId="0" xfId="0" applyFont="1"/>
    <xf numFmtId="164" fontId="8" fillId="0" borderId="9" xfId="0" applyFont="1" applyBorder="1"/>
    <xf numFmtId="164" fontId="9" fillId="0" borderId="10" xfId="0" applyFont="1" applyBorder="1"/>
    <xf numFmtId="164" fontId="9" fillId="0" borderId="11" xfId="0" applyFont="1" applyBorder="1"/>
    <xf numFmtId="164" fontId="8" fillId="0" borderId="4" xfId="0" applyFont="1" applyBorder="1"/>
    <xf numFmtId="164" fontId="8" fillId="0" borderId="0" xfId="0" applyFont="1" applyAlignment="1">
      <alignment horizontal="center"/>
    </xf>
    <xf numFmtId="164" fontId="9" fillId="0" borderId="1" xfId="0" applyFont="1" applyBorder="1"/>
    <xf numFmtId="164" fontId="9" fillId="0" borderId="12" xfId="0" applyFont="1" applyBorder="1"/>
    <xf numFmtId="164" fontId="8" fillId="0" borderId="12" xfId="0" applyFont="1" applyBorder="1"/>
    <xf numFmtId="164" fontId="9" fillId="0" borderId="2" xfId="0" applyFont="1" applyBorder="1"/>
    <xf numFmtId="164" fontId="9" fillId="0" borderId="1" xfId="0" applyFont="1" applyBorder="1" applyAlignment="1">
      <alignment horizontal="right"/>
    </xf>
    <xf numFmtId="164" fontId="9" fillId="0" borderId="12" xfId="0" applyFont="1" applyBorder="1" applyAlignment="1">
      <alignment horizontal="right"/>
    </xf>
    <xf numFmtId="164" fontId="7" fillId="0" borderId="0" xfId="0" applyFont="1" applyAlignment="1">
      <alignment horizontal="left"/>
    </xf>
    <xf numFmtId="37" fontId="10" fillId="0" borderId="3" xfId="0" applyNumberFormat="1" applyFont="1" applyBorder="1"/>
    <xf numFmtId="37" fontId="10" fillId="0" borderId="3" xfId="0" applyNumberFormat="1" applyFont="1" applyBorder="1" applyAlignment="1">
      <alignment horizontal="right" vertical="justify"/>
    </xf>
    <xf numFmtId="37" fontId="10" fillId="0" borderId="8" xfId="0" applyNumberFormat="1" applyFont="1" applyBorder="1" applyAlignment="1">
      <alignment horizontal="right" vertical="justify"/>
    </xf>
    <xf numFmtId="37" fontId="10" fillId="0" borderId="0" xfId="0" applyNumberFormat="1" applyFont="1" applyAlignment="1">
      <alignment horizontal="right" vertical="justify"/>
    </xf>
    <xf numFmtId="37" fontId="9" fillId="0" borderId="3" xfId="0" applyNumberFormat="1" applyFont="1" applyBorder="1"/>
    <xf numFmtId="37" fontId="9" fillId="0" borderId="3" xfId="0" applyNumberFormat="1" applyFont="1" applyBorder="1" applyAlignment="1">
      <alignment horizontal="right" vertical="justify"/>
    </xf>
    <xf numFmtId="37" fontId="9" fillId="0" borderId="8" xfId="0" applyNumberFormat="1" applyFont="1" applyBorder="1" applyAlignment="1">
      <alignment horizontal="right" vertical="justify"/>
    </xf>
    <xf numFmtId="164" fontId="8" fillId="0" borderId="8" xfId="0" applyFont="1" applyBorder="1"/>
    <xf numFmtId="164" fontId="7" fillId="0" borderId="0" xfId="0" applyFont="1"/>
    <xf numFmtId="164" fontId="8" fillId="0" borderId="0" xfId="0" applyFont="1" applyAlignment="1">
      <alignment horizontal="left"/>
    </xf>
    <xf numFmtId="164" fontId="8" fillId="0" borderId="0" xfId="0" quotePrefix="1" applyFont="1" applyAlignment="1">
      <alignment horizontal="left"/>
    </xf>
    <xf numFmtId="37" fontId="9" fillId="0" borderId="3" xfId="0" applyNumberFormat="1" applyFont="1" applyBorder="1" applyAlignment="1">
      <alignment horizontal="right"/>
    </xf>
    <xf numFmtId="164" fontId="8" fillId="0" borderId="4" xfId="0" applyFont="1" applyBorder="1" applyAlignment="1">
      <alignment horizontal="left"/>
    </xf>
    <xf numFmtId="37" fontId="9" fillId="0" borderId="0" xfId="0" applyNumberFormat="1" applyFont="1"/>
    <xf numFmtId="164" fontId="8" fillId="0" borderId="4" xfId="0" quotePrefix="1" applyFont="1" applyBorder="1" applyAlignment="1">
      <alignment horizontal="left"/>
    </xf>
    <xf numFmtId="164" fontId="8" fillId="0" borderId="8" xfId="0" applyFont="1" applyBorder="1" applyAlignment="1">
      <alignment horizontal="right" vertical="justify"/>
    </xf>
    <xf numFmtId="164" fontId="8" fillId="0" borderId="0" xfId="0" applyFont="1" applyAlignment="1">
      <alignment horizontal="right" vertical="justify"/>
    </xf>
    <xf numFmtId="164" fontId="8" fillId="0" borderId="4" xfId="0" applyFont="1" applyBorder="1" applyAlignment="1">
      <alignment horizontal="right" vertical="justify"/>
    </xf>
    <xf numFmtId="164" fontId="8" fillId="0" borderId="0" xfId="0" applyFont="1" applyAlignment="1">
      <alignment horizontal="right"/>
    </xf>
    <xf numFmtId="164" fontId="8" fillId="0" borderId="4" xfId="0" applyFont="1" applyBorder="1" applyAlignment="1">
      <alignment horizontal="right"/>
    </xf>
    <xf numFmtId="164" fontId="8" fillId="0" borderId="0" xfId="0" applyFont="1" applyAlignment="1">
      <alignment horizontal="centerContinuous"/>
    </xf>
    <xf numFmtId="164" fontId="8" fillId="0" borderId="6" xfId="0" applyFont="1" applyBorder="1"/>
    <xf numFmtId="164" fontId="10" fillId="0" borderId="5" xfId="0" applyFont="1" applyBorder="1" applyAlignment="1">
      <alignment horizontal="center"/>
    </xf>
    <xf numFmtId="164" fontId="10" fillId="0" borderId="13" xfId="0" applyFont="1" applyBorder="1" applyAlignment="1">
      <alignment horizontal="center"/>
    </xf>
    <xf numFmtId="37" fontId="9" fillId="0" borderId="8" xfId="0" applyNumberFormat="1" applyFont="1" applyBorder="1" applyAlignment="1">
      <alignment horizontal="right"/>
    </xf>
    <xf numFmtId="37" fontId="9" fillId="0" borderId="0" xfId="0" applyNumberFormat="1" applyFont="1" applyAlignment="1">
      <alignment horizontal="right"/>
    </xf>
    <xf numFmtId="164" fontId="8" fillId="0" borderId="4" xfId="0" applyFont="1" applyBorder="1" applyAlignment="1">
      <alignment horizontal="center"/>
    </xf>
    <xf numFmtId="164" fontId="9" fillId="0" borderId="3" xfId="0" applyFont="1" applyBorder="1" applyAlignment="1">
      <alignment horizontal="right"/>
    </xf>
    <xf numFmtId="164" fontId="9" fillId="0" borderId="3" xfId="0" applyFont="1" applyBorder="1" applyAlignment="1">
      <alignment horizontal="right" vertical="justify"/>
    </xf>
    <xf numFmtId="164" fontId="9" fillId="0" borderId="8" xfId="0" applyFont="1" applyBorder="1" applyAlignment="1">
      <alignment horizontal="right" vertical="justify"/>
    </xf>
    <xf numFmtId="164" fontId="8" fillId="0" borderId="7" xfId="0" applyFont="1" applyBorder="1"/>
    <xf numFmtId="37" fontId="9" fillId="0" borderId="6" xfId="0" applyNumberFormat="1" applyFont="1" applyBorder="1"/>
    <xf numFmtId="37" fontId="9" fillId="0" borderId="5" xfId="0" applyNumberFormat="1" applyFont="1" applyBorder="1"/>
    <xf numFmtId="37" fontId="9" fillId="0" borderId="5" xfId="0" applyNumberFormat="1" applyFont="1" applyBorder="1" applyAlignment="1">
      <alignment horizontal="right"/>
    </xf>
    <xf numFmtId="37" fontId="9" fillId="0" borderId="13" xfId="0" applyNumberFormat="1" applyFont="1" applyBorder="1" applyAlignment="1">
      <alignment horizontal="right"/>
    </xf>
    <xf numFmtId="164" fontId="8" fillId="0" borderId="5" xfId="0" applyFont="1" applyBorder="1"/>
    <xf numFmtId="164" fontId="8" fillId="0" borderId="3" xfId="0" applyFont="1" applyBorder="1"/>
    <xf numFmtId="3" fontId="9" fillId="0" borderId="3" xfId="0" applyNumberFormat="1" applyFont="1" applyBorder="1" applyAlignment="1">
      <alignment horizontal="right" vertical="justify"/>
    </xf>
    <xf numFmtId="3" fontId="9" fillId="0" borderId="8" xfId="0" applyNumberFormat="1" applyFont="1" applyBorder="1" applyAlignment="1">
      <alignment horizontal="right" vertical="justify"/>
    </xf>
    <xf numFmtId="3" fontId="8" fillId="0" borderId="0" xfId="0" applyNumberFormat="1" applyFont="1"/>
    <xf numFmtId="3" fontId="8" fillId="0" borderId="8" xfId="0" applyNumberFormat="1" applyFont="1" applyBorder="1"/>
    <xf numFmtId="3" fontId="8" fillId="0" borderId="3" xfId="0" applyNumberFormat="1" applyFont="1" applyBorder="1"/>
    <xf numFmtId="164" fontId="3" fillId="0" borderId="0" xfId="0" applyFont="1" applyAlignment="1">
      <alignment horizontal="left"/>
    </xf>
    <xf numFmtId="164" fontId="9" fillId="2" borderId="10" xfId="0" applyFont="1" applyFill="1" applyBorder="1"/>
    <xf numFmtId="164" fontId="9" fillId="2" borderId="11" xfId="0" applyFont="1" applyFill="1" applyBorder="1"/>
    <xf numFmtId="164" fontId="8" fillId="2" borderId="0" xfId="0" applyFont="1" applyFill="1"/>
    <xf numFmtId="164" fontId="8" fillId="2" borderId="4" xfId="0" applyFont="1" applyFill="1" applyBorder="1"/>
    <xf numFmtId="164" fontId="8" fillId="2" borderId="0" xfId="0" applyFont="1" applyFill="1" applyAlignment="1">
      <alignment horizontal="centerContinuous"/>
    </xf>
    <xf numFmtId="164" fontId="8" fillId="2" borderId="0" xfId="0" applyFont="1" applyFill="1" applyAlignment="1">
      <alignment horizontal="center"/>
    </xf>
    <xf numFmtId="164" fontId="9" fillId="2" borderId="1" xfId="0" applyFont="1" applyFill="1" applyBorder="1"/>
    <xf numFmtId="164" fontId="9" fillId="2" borderId="12" xfId="0" applyFont="1" applyFill="1" applyBorder="1"/>
    <xf numFmtId="164" fontId="8" fillId="2" borderId="12" xfId="0" applyFont="1" applyFill="1" applyBorder="1"/>
    <xf numFmtId="164" fontId="8" fillId="2" borderId="1" xfId="0" applyFont="1" applyFill="1" applyBorder="1"/>
    <xf numFmtId="164" fontId="10" fillId="2" borderId="3" xfId="0" applyFont="1" applyFill="1" applyBorder="1" applyAlignment="1">
      <alignment horizontal="center"/>
    </xf>
    <xf numFmtId="164" fontId="10" fillId="2" borderId="8" xfId="0" applyFont="1" applyFill="1" applyBorder="1" applyAlignment="1">
      <alignment horizontal="center"/>
    </xf>
    <xf numFmtId="164" fontId="7" fillId="2" borderId="6" xfId="0" applyFont="1" applyFill="1" applyBorder="1" applyAlignment="1">
      <alignment horizontal="center"/>
    </xf>
    <xf numFmtId="164" fontId="7" fillId="2" borderId="13" xfId="0" applyFont="1" applyFill="1" applyBorder="1" applyAlignment="1">
      <alignment horizontal="center"/>
    </xf>
    <xf numFmtId="164" fontId="7" fillId="2" borderId="5" xfId="0" applyFont="1" applyFill="1" applyBorder="1" applyAlignment="1">
      <alignment horizontal="center"/>
    </xf>
    <xf numFmtId="164" fontId="2" fillId="0" borderId="0" xfId="0" quotePrefix="1" applyFont="1" applyAlignment="1">
      <alignment horizontal="left"/>
    </xf>
    <xf numFmtId="166" fontId="4" fillId="0" borderId="3" xfId="1" applyNumberFormat="1" applyFont="1" applyBorder="1" applyAlignment="1">
      <alignment horizontal="right" vertical="top"/>
    </xf>
    <xf numFmtId="164" fontId="2" fillId="0" borderId="4" xfId="0" applyFont="1" applyBorder="1" applyAlignment="1">
      <alignment horizontal="left"/>
    </xf>
    <xf numFmtId="164" fontId="2" fillId="0" borderId="4" xfId="0" applyFont="1" applyBorder="1"/>
    <xf numFmtId="164" fontId="2" fillId="0" borderId="3" xfId="0" applyFont="1" applyBorder="1"/>
    <xf numFmtId="164" fontId="6" fillId="0" borderId="0" xfId="0" applyFont="1" applyAlignment="1">
      <alignment horizontal="left"/>
    </xf>
    <xf numFmtId="164" fontId="6" fillId="0" borderId="0" xfId="0" quotePrefix="1" applyFont="1" applyAlignment="1">
      <alignment horizontal="left"/>
    </xf>
    <xf numFmtId="164" fontId="6" fillId="0" borderId="4" xfId="0" applyFont="1" applyBorder="1" applyAlignment="1">
      <alignment horizontal="left"/>
    </xf>
    <xf numFmtId="37" fontId="5" fillId="0" borderId="0" xfId="0" applyNumberFormat="1" applyFont="1"/>
    <xf numFmtId="164" fontId="6" fillId="0" borderId="4" xfId="0" applyFont="1" applyBorder="1"/>
    <xf numFmtId="164" fontId="5" fillId="0" borderId="3" xfId="0" applyFont="1" applyBorder="1" applyAlignment="1">
      <alignment horizontal="right"/>
    </xf>
    <xf numFmtId="164" fontId="5" fillId="0" borderId="3" xfId="0" applyFont="1" applyBorder="1" applyAlignment="1">
      <alignment horizontal="right" vertical="justify"/>
    </xf>
    <xf numFmtId="164" fontId="2" fillId="0" borderId="0" xfId="0" applyFont="1"/>
    <xf numFmtId="41" fontId="12" fillId="3" borderId="3" xfId="0" applyNumberFormat="1" applyFont="1" applyFill="1" applyBorder="1" applyAlignment="1">
      <alignment horizontal="center" vertical="center"/>
    </xf>
    <xf numFmtId="41" fontId="13" fillId="3" borderId="3" xfId="0" applyNumberFormat="1" applyFont="1" applyFill="1" applyBorder="1" applyAlignment="1">
      <alignment horizontal="center" vertical="center"/>
    </xf>
    <xf numFmtId="164" fontId="0" fillId="0" borderId="3" xfId="0" applyBorder="1"/>
    <xf numFmtId="164" fontId="6" fillId="0" borderId="3" xfId="0" applyFont="1" applyBorder="1"/>
    <xf numFmtId="164" fontId="2" fillId="0" borderId="3" xfId="0" applyFont="1" applyBorder="1" applyAlignment="1">
      <alignment horizontal="right"/>
    </xf>
    <xf numFmtId="164" fontId="2" fillId="0" borderId="1" xfId="0" applyFont="1" applyBorder="1"/>
    <xf numFmtId="164" fontId="2" fillId="0" borderId="5" xfId="0" applyFont="1" applyBorder="1"/>
    <xf numFmtId="41" fontId="13" fillId="3" borderId="3" xfId="0" applyNumberFormat="1" applyFont="1" applyFill="1" applyBorder="1" applyAlignment="1">
      <alignment horizontal="center" vertical="center" wrapText="1"/>
    </xf>
    <xf numFmtId="41" fontId="13" fillId="3" borderId="3" xfId="0" applyNumberFormat="1" applyFont="1" applyFill="1" applyBorder="1" applyAlignment="1">
      <alignment horizontal="right" vertical="center"/>
    </xf>
    <xf numFmtId="164" fontId="12" fillId="0" borderId="3" xfId="0" applyFont="1" applyBorder="1"/>
    <xf numFmtId="41" fontId="12" fillId="3" borderId="3" xfId="0" applyNumberFormat="1" applyFont="1" applyFill="1" applyBorder="1" applyAlignment="1">
      <alignment horizontal="right" vertical="center" wrapText="1"/>
    </xf>
    <xf numFmtId="41" fontId="13" fillId="3" borderId="3" xfId="0" applyNumberFormat="1" applyFont="1" applyFill="1" applyBorder="1" applyAlignment="1">
      <alignment horizontal="right" vertical="center" wrapText="1"/>
    </xf>
    <xf numFmtId="167" fontId="5" fillId="0" borderId="3" xfId="0" applyNumberFormat="1" applyFont="1" applyBorder="1" applyAlignment="1">
      <alignment horizontal="right" vertical="justify"/>
    </xf>
    <xf numFmtId="164" fontId="3" fillId="0" borderId="15" xfId="0" applyFont="1" applyBorder="1"/>
    <xf numFmtId="164" fontId="0" fillId="0" borderId="15" xfId="0" applyBorder="1"/>
    <xf numFmtId="164" fontId="2" fillId="0" borderId="0" xfId="0" applyFont="1" applyAlignment="1">
      <alignment horizontal="left"/>
    </xf>
    <xf numFmtId="164" fontId="3" fillId="4" borderId="4" xfId="0" applyFont="1" applyFill="1" applyBorder="1"/>
    <xf numFmtId="164" fontId="3" fillId="4" borderId="0" xfId="0" applyFont="1" applyFill="1" applyAlignment="1">
      <alignment horizontal="centerContinuous"/>
    </xf>
    <xf numFmtId="164" fontId="6" fillId="4" borderId="0" xfId="0" applyFont="1" applyFill="1" applyAlignment="1">
      <alignment horizontal="center"/>
    </xf>
    <xf numFmtId="164" fontId="4" fillId="4" borderId="1" xfId="0" applyFont="1" applyFill="1" applyBorder="1"/>
    <xf numFmtId="164" fontId="3" fillId="4" borderId="0" xfId="0" applyFont="1" applyFill="1"/>
    <xf numFmtId="164" fontId="5" fillId="4" borderId="3" xfId="0" applyFont="1" applyFill="1" applyBorder="1" applyAlignment="1">
      <alignment horizontal="center"/>
    </xf>
    <xf numFmtId="164" fontId="0" fillId="4" borderId="0" xfId="0" applyFill="1"/>
    <xf numFmtId="164" fontId="3" fillId="4" borderId="0" xfId="0" applyFont="1" applyFill="1" applyAlignment="1">
      <alignment horizontal="center"/>
    </xf>
    <xf numFmtId="164" fontId="3" fillId="4" borderId="6" xfId="0" applyFont="1" applyFill="1" applyBorder="1"/>
    <xf numFmtId="164" fontId="5" fillId="4" borderId="5" xfId="0" applyFont="1" applyFill="1" applyBorder="1" applyAlignment="1">
      <alignment horizontal="center"/>
    </xf>
    <xf numFmtId="164" fontId="1" fillId="5" borderId="0" xfId="0" applyFont="1" applyFill="1" applyAlignment="1">
      <alignment horizontal="left"/>
    </xf>
    <xf numFmtId="37" fontId="5" fillId="5" borderId="3" xfId="0" applyNumberFormat="1" applyFont="1" applyFill="1" applyBorder="1"/>
    <xf numFmtId="37" fontId="5" fillId="5" borderId="3" xfId="0" applyNumberFormat="1" applyFont="1" applyFill="1" applyBorder="1" applyAlignment="1">
      <alignment horizontal="right" vertical="justify"/>
    </xf>
    <xf numFmtId="41" fontId="12" fillId="6" borderId="3" xfId="0" applyNumberFormat="1" applyFont="1" applyFill="1" applyBorder="1" applyAlignment="1">
      <alignment horizontal="center" vertical="center"/>
    </xf>
    <xf numFmtId="164" fontId="8" fillId="0" borderId="6" xfId="0" applyFont="1" applyBorder="1" applyAlignment="1">
      <alignment horizontal="center"/>
    </xf>
    <xf numFmtId="164" fontId="8" fillId="0" borderId="7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7" fillId="0" borderId="4" xfId="0" applyFont="1" applyBorder="1" applyAlignment="1">
      <alignment horizontal="center"/>
    </xf>
    <xf numFmtId="164" fontId="7" fillId="0" borderId="9" xfId="0" applyFont="1" applyBorder="1" applyAlignment="1">
      <alignment horizontal="center"/>
    </xf>
    <xf numFmtId="164" fontId="7" fillId="0" borderId="14" xfId="0" applyFont="1" applyBorder="1" applyAlignment="1">
      <alignment horizontal="center"/>
    </xf>
    <xf numFmtId="164" fontId="8" fillId="2" borderId="6" xfId="0" applyFont="1" applyFill="1" applyBorder="1" applyAlignment="1">
      <alignment horizontal="center"/>
    </xf>
    <xf numFmtId="164" fontId="5" fillId="4" borderId="1" xfId="0" applyFont="1" applyFill="1" applyBorder="1" applyAlignment="1">
      <alignment horizontal="center" vertical="center"/>
    </xf>
    <xf numFmtId="164" fontId="5" fillId="4" borderId="5" xfId="0" applyFont="1" applyFill="1" applyBorder="1" applyAlignment="1">
      <alignment horizontal="center" vertical="center"/>
    </xf>
    <xf numFmtId="164" fontId="6" fillId="0" borderId="0" xfId="0" applyFont="1" applyAlignment="1">
      <alignment horizontal="center"/>
    </xf>
    <xf numFmtId="164" fontId="6" fillId="4" borderId="16" xfId="0" applyFont="1" applyFill="1" applyBorder="1" applyAlignment="1">
      <alignment horizontal="center" vertical="center" wrapText="1"/>
    </xf>
    <xf numFmtId="164" fontId="5" fillId="4" borderId="12" xfId="0" applyFont="1" applyFill="1" applyBorder="1" applyAlignment="1">
      <alignment horizontal="center" vertical="center" wrapText="1"/>
    </xf>
    <xf numFmtId="164" fontId="5" fillId="4" borderId="13" xfId="0" applyFont="1" applyFill="1" applyBorder="1" applyAlignment="1">
      <alignment horizontal="center" vertical="center" wrapText="1"/>
    </xf>
    <xf numFmtId="164" fontId="5" fillId="4" borderId="12" xfId="0" applyFont="1" applyFill="1" applyBorder="1" applyAlignment="1">
      <alignment horizontal="center" vertical="center"/>
    </xf>
    <xf numFmtId="164" fontId="5" fillId="4" borderId="13" xfId="0" applyFont="1" applyFill="1" applyBorder="1" applyAlignment="1">
      <alignment horizontal="center" vertical="center"/>
    </xf>
    <xf numFmtId="164" fontId="5" fillId="4" borderId="12" xfId="0" applyFont="1" applyFill="1" applyBorder="1" applyAlignment="1">
      <alignment vertical="center"/>
    </xf>
    <xf numFmtId="164" fontId="5" fillId="4" borderId="13" xfId="0" applyFont="1" applyFill="1" applyBorder="1" applyAlignment="1">
      <alignment vertical="center"/>
    </xf>
    <xf numFmtId="164" fontId="6" fillId="4" borderId="16" xfId="0" applyFont="1" applyFill="1" applyBorder="1" applyAlignment="1">
      <alignment horizontal="center" vertical="center"/>
    </xf>
    <xf numFmtId="164" fontId="6" fillId="0" borderId="15" xfId="0" applyFont="1" applyBorder="1" applyAlignment="1">
      <alignment horizontal="center"/>
    </xf>
  </cellXfs>
  <cellStyles count="2">
    <cellStyle name="Normal" xfId="0" builtinId="0"/>
    <cellStyle name="Normal_Hoja2_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FFFF6"/>
      <color rgb="FFAFFFD3"/>
      <color rgb="FFD5FFE8"/>
      <color rgb="FFE9F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0"/>
  <sheetViews>
    <sheetView showGridLines="0" zoomScale="75" workbookViewId="0">
      <selection activeCell="Z96" sqref="Z96"/>
    </sheetView>
  </sheetViews>
  <sheetFormatPr baseColWidth="10" defaultColWidth="9.77734375" defaultRowHeight="15" x14ac:dyDescent="0.2"/>
  <cols>
    <col min="1" max="1" width="38.44140625" style="32" customWidth="1"/>
    <col min="2" max="2" width="0.109375" style="32" hidden="1" customWidth="1"/>
    <col min="3" max="3" width="7.44140625" style="32" hidden="1" customWidth="1"/>
    <col min="4" max="4" width="8.6640625" style="32" hidden="1" customWidth="1"/>
    <col min="5" max="5" width="0.44140625" style="32" hidden="1" customWidth="1"/>
    <col min="6" max="6" width="7.21875" style="32" hidden="1" customWidth="1"/>
    <col min="7" max="7" width="7.44140625" style="32" hidden="1" customWidth="1"/>
    <col min="8" max="8" width="7.21875" style="32" hidden="1" customWidth="1"/>
    <col min="9" max="9" width="7.109375" style="32" hidden="1" customWidth="1"/>
    <col min="10" max="10" width="6.88671875" style="32" hidden="1" customWidth="1"/>
    <col min="11" max="11" width="7.44140625" style="32" hidden="1" customWidth="1"/>
    <col min="12" max="12" width="7.5546875" style="32" hidden="1" customWidth="1"/>
    <col min="13" max="13" width="9.77734375" style="32" hidden="1" customWidth="1"/>
    <col min="14" max="14" width="0.109375" style="32" hidden="1" customWidth="1"/>
    <col min="15" max="16" width="9.77734375" style="32" hidden="1" customWidth="1"/>
    <col min="17" max="17" width="8.33203125" style="32" customWidth="1"/>
    <col min="18" max="18" width="8.77734375" style="32" customWidth="1"/>
    <col min="19" max="19" width="9.33203125" style="32" customWidth="1"/>
    <col min="20" max="20" width="10.44140625" style="32" customWidth="1"/>
    <col min="21" max="21" width="8.5546875" style="32" customWidth="1"/>
    <col min="22" max="22" width="8.44140625" style="32" customWidth="1"/>
    <col min="23" max="23" width="8" style="32" customWidth="1"/>
    <col min="24" max="24" width="8.88671875" style="32" customWidth="1"/>
    <col min="25" max="16384" width="9.77734375" style="32"/>
  </cols>
  <sheetData>
    <row r="1" spans="1:28" ht="15.75" x14ac:dyDescent="0.25">
      <c r="A1" s="148" t="s">
        <v>91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31"/>
      <c r="AB1" s="31"/>
    </row>
    <row r="2" spans="1:28" ht="15.75" x14ac:dyDescent="0.25">
      <c r="A2" s="148" t="s">
        <v>96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31"/>
      <c r="AB2" s="31"/>
    </row>
    <row r="3" spans="1:28" ht="15.75" thickBot="1" x14ac:dyDescent="0.25">
      <c r="T3" s="33"/>
      <c r="U3" s="33"/>
      <c r="V3" s="33"/>
      <c r="W3" s="33"/>
      <c r="X3" s="33"/>
      <c r="Y3" s="33"/>
      <c r="Z3" s="33"/>
    </row>
    <row r="4" spans="1:28" ht="15.75" thickTop="1" x14ac:dyDescent="0.2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90"/>
      <c r="U4" s="90"/>
      <c r="V4" s="90"/>
      <c r="W4" s="90"/>
      <c r="X4" s="90"/>
      <c r="Y4" s="90"/>
      <c r="Z4" s="90"/>
    </row>
    <row r="5" spans="1:28" x14ac:dyDescent="0.2">
      <c r="A5" s="91"/>
      <c r="B5" s="92" t="s">
        <v>0</v>
      </c>
      <c r="C5" s="92"/>
      <c r="D5" s="92"/>
      <c r="E5" s="92"/>
      <c r="F5" s="92"/>
      <c r="G5" s="152" t="s">
        <v>30</v>
      </c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93"/>
      <c r="AA5" s="37"/>
      <c r="AB5" s="37"/>
    </row>
    <row r="6" spans="1:28" x14ac:dyDescent="0.2">
      <c r="A6" s="93" t="s">
        <v>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  <c r="T6" s="90"/>
      <c r="U6" s="96"/>
      <c r="V6" s="96"/>
      <c r="W6" s="90"/>
      <c r="X6" s="97"/>
      <c r="Y6" s="97"/>
      <c r="Z6" s="97"/>
    </row>
    <row r="7" spans="1:28" ht="15.75" x14ac:dyDescent="0.25">
      <c r="A7" s="90"/>
      <c r="B7" s="98" t="s">
        <v>2</v>
      </c>
      <c r="C7" s="98" t="s">
        <v>3</v>
      </c>
      <c r="D7" s="98" t="s">
        <v>4</v>
      </c>
      <c r="E7" s="98" t="s">
        <v>5</v>
      </c>
      <c r="F7" s="98" t="s">
        <v>6</v>
      </c>
      <c r="G7" s="98" t="s">
        <v>7</v>
      </c>
      <c r="H7" s="98" t="s">
        <v>8</v>
      </c>
      <c r="I7" s="98" t="s">
        <v>9</v>
      </c>
      <c r="J7" s="98" t="s">
        <v>10</v>
      </c>
      <c r="K7" s="98">
        <v>1994</v>
      </c>
      <c r="L7" s="98">
        <v>1995</v>
      </c>
      <c r="M7" s="98">
        <v>1996</v>
      </c>
      <c r="N7" s="98">
        <v>1997</v>
      </c>
      <c r="O7" s="98">
        <v>1998</v>
      </c>
      <c r="P7" s="98">
        <v>1999</v>
      </c>
      <c r="Q7" s="98">
        <v>2000</v>
      </c>
      <c r="R7" s="98">
        <v>2001</v>
      </c>
      <c r="S7" s="99">
        <v>2002</v>
      </c>
      <c r="T7" s="100">
        <v>2003</v>
      </c>
      <c r="U7" s="101">
        <v>2004</v>
      </c>
      <c r="V7" s="101">
        <v>2005</v>
      </c>
      <c r="W7" s="100">
        <v>2006</v>
      </c>
      <c r="X7" s="102">
        <v>2007</v>
      </c>
      <c r="Y7" s="102">
        <v>2008</v>
      </c>
      <c r="Z7" s="102">
        <v>2009</v>
      </c>
      <c r="AA7" s="31"/>
      <c r="AB7" s="31"/>
    </row>
    <row r="8" spans="1:28" x14ac:dyDescent="0.2">
      <c r="A8" s="41"/>
      <c r="B8" s="38"/>
      <c r="C8" s="38"/>
      <c r="D8" s="38"/>
      <c r="E8" s="38"/>
      <c r="F8" s="38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3"/>
      <c r="U8" s="40"/>
      <c r="V8" s="52"/>
      <c r="X8" s="81"/>
      <c r="Y8" s="81"/>
      <c r="Z8" s="81"/>
    </row>
    <row r="9" spans="1:28" ht="15.75" x14ac:dyDescent="0.25">
      <c r="A9" s="44" t="s">
        <v>11</v>
      </c>
      <c r="B9" s="45">
        <f t="shared" ref="B9:L9" si="0">B12+B72+B84</f>
        <v>2114</v>
      </c>
      <c r="C9" s="45">
        <f t="shared" si="0"/>
        <v>2220</v>
      </c>
      <c r="D9" s="45">
        <f t="shared" si="0"/>
        <v>2388</v>
      </c>
      <c r="E9" s="45">
        <f t="shared" si="0"/>
        <v>2333</v>
      </c>
      <c r="F9" s="45">
        <f t="shared" si="0"/>
        <v>2716</v>
      </c>
      <c r="G9" s="46">
        <f t="shared" si="0"/>
        <v>2567</v>
      </c>
      <c r="H9" s="46">
        <f t="shared" si="0"/>
        <v>2619</v>
      </c>
      <c r="I9" s="46">
        <f t="shared" si="0"/>
        <v>2638</v>
      </c>
      <c r="J9" s="46">
        <f t="shared" si="0"/>
        <v>2754</v>
      </c>
      <c r="K9" s="46">
        <f t="shared" si="0"/>
        <v>2823</v>
      </c>
      <c r="L9" s="46">
        <f t="shared" si="0"/>
        <v>3011</v>
      </c>
      <c r="M9" s="46">
        <f>M12+M72+M84+M61+M47+M92</f>
        <v>3104</v>
      </c>
      <c r="N9" s="46" t="e">
        <f>N12+N72+N84+N61+N47+N92+N39</f>
        <v>#VALUE!</v>
      </c>
      <c r="O9" s="46" t="e">
        <f>O12+O72+O84+O61+O47+O92+O39</f>
        <v>#VALUE!</v>
      </c>
      <c r="P9" s="46" t="e">
        <f>P12+P72+P84+P61+P47+P92+P39</f>
        <v>#VALUE!</v>
      </c>
      <c r="Q9" s="46">
        <f t="shared" ref="Q9:V9" si="1">Q11+Q61+Q74+Q75+Q76+Q77+Q79+Q82+Q96</f>
        <v>3457</v>
      </c>
      <c r="R9" s="46">
        <f t="shared" si="1"/>
        <v>3634</v>
      </c>
      <c r="S9" s="47">
        <f t="shared" si="1"/>
        <v>3691</v>
      </c>
      <c r="T9" s="48">
        <f t="shared" si="1"/>
        <v>3633</v>
      </c>
      <c r="U9" s="47">
        <f t="shared" si="1"/>
        <v>3594</v>
      </c>
      <c r="V9" s="47">
        <f t="shared" si="1"/>
        <v>3659</v>
      </c>
      <c r="W9" s="48">
        <f>W11+W61+W74+W75+W76+W77+W79+W82+W96</f>
        <v>3817</v>
      </c>
      <c r="X9" s="46">
        <f>X11+X61+X74+X75+X76+X77+X79+X82+X96</f>
        <v>4096</v>
      </c>
      <c r="Y9" s="46">
        <f>Y11+Y61+Y74+Y75+Y76+Y77+Y79+Y82+Y96</f>
        <v>4145</v>
      </c>
      <c r="Z9" s="46">
        <f>Z11+Z61+Z74+Z75+Z76+Z77+Z79+Z82+Z96</f>
        <v>4266</v>
      </c>
      <c r="AA9" s="48"/>
      <c r="AB9" s="48"/>
    </row>
    <row r="10" spans="1:28" x14ac:dyDescent="0.2">
      <c r="B10" s="49"/>
      <c r="C10" s="49"/>
      <c r="D10" s="49"/>
      <c r="E10" s="49"/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1"/>
      <c r="U10" s="52"/>
      <c r="V10" s="52"/>
      <c r="X10" s="81"/>
      <c r="Y10" s="81"/>
      <c r="Z10" s="81"/>
    </row>
    <row r="11" spans="1:28" ht="17.25" customHeight="1" x14ac:dyDescent="0.25">
      <c r="A11" s="53" t="s">
        <v>82</v>
      </c>
      <c r="B11" s="49"/>
      <c r="C11" s="49"/>
      <c r="D11" s="49"/>
      <c r="E11" s="49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82">
        <f>Q12+Q39+Q47+Q80+Q81+Q90</f>
        <v>2880</v>
      </c>
      <c r="R11" s="82">
        <f>R12+R37+R39+R47+R80+R81+R90</f>
        <v>3016</v>
      </c>
      <c r="S11" s="83">
        <f>S12+S37+S39+S47+S80+S81+S90</f>
        <v>3037</v>
      </c>
      <c r="T11" s="84">
        <v>2982</v>
      </c>
      <c r="U11" s="85">
        <v>2961</v>
      </c>
      <c r="V11" s="85">
        <v>3009</v>
      </c>
      <c r="W11" s="84">
        <f>1957+817+23+233+48+64+8</f>
        <v>3150</v>
      </c>
      <c r="X11" s="86">
        <v>3393</v>
      </c>
      <c r="Y11" s="86">
        <v>3480</v>
      </c>
      <c r="Z11" s="86">
        <f>2261+902+26+243+61+57+9</f>
        <v>3559</v>
      </c>
    </row>
    <row r="12" spans="1:28" ht="0.75" hidden="1" customHeight="1" x14ac:dyDescent="0.2">
      <c r="A12" s="54" t="s">
        <v>43</v>
      </c>
      <c r="B12" s="49">
        <f>B14+B16</f>
        <v>1875</v>
      </c>
      <c r="C12" s="49">
        <f t="shared" ref="C12:S12" si="2">C14+C16</f>
        <v>1920</v>
      </c>
      <c r="D12" s="49">
        <f t="shared" si="2"/>
        <v>2053</v>
      </c>
      <c r="E12" s="49">
        <f t="shared" si="2"/>
        <v>2014</v>
      </c>
      <c r="F12" s="49">
        <f t="shared" si="2"/>
        <v>2367</v>
      </c>
      <c r="G12" s="50">
        <f t="shared" si="2"/>
        <v>2235</v>
      </c>
      <c r="H12" s="50">
        <f t="shared" si="2"/>
        <v>2282</v>
      </c>
      <c r="I12" s="50">
        <f t="shared" si="2"/>
        <v>2315</v>
      </c>
      <c r="J12" s="50">
        <f t="shared" si="2"/>
        <v>2404</v>
      </c>
      <c r="K12" s="50">
        <f t="shared" si="2"/>
        <v>2425</v>
      </c>
      <c r="L12" s="50">
        <f t="shared" si="2"/>
        <v>2550</v>
      </c>
      <c r="M12" s="50">
        <f t="shared" si="2"/>
        <v>2470</v>
      </c>
      <c r="N12" s="50">
        <f t="shared" si="2"/>
        <v>2439</v>
      </c>
      <c r="O12" s="50">
        <f t="shared" si="2"/>
        <v>2468</v>
      </c>
      <c r="P12" s="50">
        <f t="shared" si="2"/>
        <v>2503</v>
      </c>
      <c r="Q12" s="50">
        <f t="shared" si="2"/>
        <v>2556</v>
      </c>
      <c r="R12" s="50">
        <f t="shared" si="2"/>
        <v>2673</v>
      </c>
      <c r="S12" s="51">
        <f t="shared" si="2"/>
        <v>2690</v>
      </c>
      <c r="U12" s="52"/>
      <c r="V12" s="52"/>
      <c r="X12" s="81"/>
      <c r="Y12" s="81"/>
      <c r="Z12" s="81"/>
    </row>
    <row r="13" spans="1:28" hidden="1" x14ac:dyDescent="0.2">
      <c r="B13" s="49"/>
      <c r="C13" s="49"/>
      <c r="D13" s="49"/>
      <c r="E13" s="49"/>
      <c r="F13" s="4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1"/>
      <c r="U13" s="52"/>
      <c r="V13" s="52"/>
      <c r="X13" s="81"/>
      <c r="Y13" s="81"/>
      <c r="Z13" s="81"/>
    </row>
    <row r="14" spans="1:28" hidden="1" x14ac:dyDescent="0.2">
      <c r="A14" s="55" t="s">
        <v>44</v>
      </c>
      <c r="B14" s="49">
        <f>12+11+75+64+24+9+95+45+31+8+37+59+319+18+78+35+31+7+5+5+8+9+5+5+8+5+18+10+23+41+5+23+141+18+2+10+8+7+11+17+5+6+20+2+7+4+2</f>
        <v>1388</v>
      </c>
      <c r="C14" s="49">
        <f>11+11+70+63+23+9+107+44+26+8+38+56+258+19+94+34+34+6+5+3+9+9+6+5+13+8+6+19+10+22+42+8+30+127+17+2+8+9+8+12+16+5+7+20+1+7+4+6+2+3+2</f>
        <v>1362</v>
      </c>
      <c r="D14" s="49">
        <f>13+10+23+8+22+5+61+42+29+10+54+41+10+102+160+37+92+3+6+1+2+19+18+5+8+8+8+9+40+96+5+11+5+6+44+323+19+5+35+1+3+20+17+9+10+6+23+2+11+10+10+11</f>
        <v>1528</v>
      </c>
      <c r="E14" s="49">
        <f>6+43+313+18+5+34+2+1+19+16+6+8+5+23+2+11+9+11+9+14+11+21+8+24+6+61+46+28+9+60+46+10+100+157+40+87+2+6+1+2+17+18+5+10+8+7+7+39+78+4+11+6</f>
        <v>1490</v>
      </c>
      <c r="F14" s="49">
        <f>14+21+23+9+24+6+68+49+39+12+63+48+11+100+157+43+86+2+7+1+2+24+23+5+22+8+8+9+39+103+3+19+9+7+47+323+20+5+43+6+6+24+16+6+5+11+4+24+2+7+10+12+12</f>
        <v>1647</v>
      </c>
      <c r="G14" s="50">
        <f>12+15+24+9+21+6+68+46+33+10+61+45+11+100+163+40+79+1+9+1+2+23+23+4+15+8+7+10+38+97+3+18+8+8+39+316+20+6+44+6+6+24+17+7+4+9+4+19+2+9+10+12+13+5</f>
        <v>1590</v>
      </c>
      <c r="H14" s="50">
        <f>13+16+28+9+26+7+69+55+34+10+71+43+13+101+129+41+79+1+8+2+25+24+5+13+8+8+10+36+79+19+8+8+41+303+18+6+39+7+8+24+15+6+3+12+5+19+2+10+10+11+16+5</f>
        <v>1558</v>
      </c>
      <c r="I14" s="50">
        <f>8+41+319+19+6+40+7+6+27+14+8+3+8+5+16+2+12+10+11+16+8+24+95+34+16+9+10+15+5+24+25+2+1+10+1+68+44+192+99+11+40+67+8+32+49+64+7+27+6+28+12+11</f>
        <v>1622</v>
      </c>
      <c r="J14" s="50">
        <f>44+8+341+23+6+42+6+7+25+14+8+3+7+5+19+2+15+10+11+17+8+8+25+110+34+13+14+9+14+6+22+26+2+9+1+65+43+190+103+13+44+70+11+36+49+65+7+30+8+26+18+12</f>
        <v>1704</v>
      </c>
      <c r="K14" s="50">
        <f>1566+96+38</f>
        <v>1700</v>
      </c>
      <c r="L14" s="50">
        <f>1647+103+40</f>
        <v>1790</v>
      </c>
      <c r="M14" s="50">
        <f>1734</f>
        <v>1734</v>
      </c>
      <c r="N14" s="50">
        <v>1704</v>
      </c>
      <c r="O14" s="50">
        <v>1722</v>
      </c>
      <c r="P14" s="50">
        <v>1787</v>
      </c>
      <c r="Q14" s="50">
        <v>1819</v>
      </c>
      <c r="R14" s="50">
        <v>1890</v>
      </c>
      <c r="S14" s="51">
        <v>1905</v>
      </c>
      <c r="U14" s="52"/>
      <c r="V14" s="52"/>
      <c r="X14" s="81"/>
      <c r="Y14" s="81"/>
      <c r="Z14" s="81"/>
    </row>
    <row r="15" spans="1:28" hidden="1" x14ac:dyDescent="0.2">
      <c r="B15" s="49"/>
      <c r="C15" s="49"/>
      <c r="D15" s="49"/>
      <c r="E15" s="49"/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1"/>
      <c r="U15" s="52"/>
      <c r="V15" s="52"/>
      <c r="X15" s="81"/>
      <c r="Y15" s="81"/>
      <c r="Z15" s="81"/>
    </row>
    <row r="16" spans="1:28" hidden="1" x14ac:dyDescent="0.2">
      <c r="A16" s="54" t="s">
        <v>12</v>
      </c>
      <c r="B16" s="49">
        <f t="shared" ref="B16:S16" si="3">SUM(B18:B34)</f>
        <v>487</v>
      </c>
      <c r="C16" s="49">
        <f t="shared" si="3"/>
        <v>558</v>
      </c>
      <c r="D16" s="49">
        <f t="shared" si="3"/>
        <v>525</v>
      </c>
      <c r="E16" s="49">
        <f t="shared" si="3"/>
        <v>524</v>
      </c>
      <c r="F16" s="49">
        <f t="shared" si="3"/>
        <v>720</v>
      </c>
      <c r="G16" s="50">
        <f t="shared" si="3"/>
        <v>645</v>
      </c>
      <c r="H16" s="50">
        <f t="shared" si="3"/>
        <v>724</v>
      </c>
      <c r="I16" s="50">
        <f t="shared" si="3"/>
        <v>693</v>
      </c>
      <c r="J16" s="50">
        <f t="shared" si="3"/>
        <v>700</v>
      </c>
      <c r="K16" s="50">
        <f t="shared" si="3"/>
        <v>725</v>
      </c>
      <c r="L16" s="50">
        <f t="shared" si="3"/>
        <v>760</v>
      </c>
      <c r="M16" s="50">
        <f t="shared" si="3"/>
        <v>736</v>
      </c>
      <c r="N16" s="50">
        <f t="shared" si="3"/>
        <v>735</v>
      </c>
      <c r="O16" s="50">
        <f t="shared" si="3"/>
        <v>746</v>
      </c>
      <c r="P16" s="50">
        <f t="shared" si="3"/>
        <v>716</v>
      </c>
      <c r="Q16" s="50">
        <f t="shared" si="3"/>
        <v>737</v>
      </c>
      <c r="R16" s="50">
        <f t="shared" si="3"/>
        <v>783</v>
      </c>
      <c r="S16" s="51">
        <f t="shared" si="3"/>
        <v>785</v>
      </c>
      <c r="U16" s="52"/>
      <c r="V16" s="52"/>
      <c r="X16" s="81"/>
      <c r="Y16" s="81"/>
      <c r="Z16" s="81"/>
    </row>
    <row r="17" spans="1:26" hidden="1" x14ac:dyDescent="0.2">
      <c r="B17" s="49"/>
      <c r="C17" s="49"/>
      <c r="D17" s="49"/>
      <c r="E17" s="49"/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1"/>
      <c r="U17" s="52"/>
      <c r="V17" s="52"/>
      <c r="X17" s="81"/>
      <c r="Y17" s="81"/>
      <c r="Z17" s="81"/>
    </row>
    <row r="18" spans="1:26" hidden="1" x14ac:dyDescent="0.2">
      <c r="A18" s="55" t="s">
        <v>45</v>
      </c>
      <c r="B18" s="49">
        <v>29</v>
      </c>
      <c r="C18" s="49">
        <v>27</v>
      </c>
      <c r="D18" s="49">
        <v>31</v>
      </c>
      <c r="E18" s="49">
        <v>30</v>
      </c>
      <c r="F18" s="49">
        <v>38</v>
      </c>
      <c r="G18" s="50">
        <v>37</v>
      </c>
      <c r="H18" s="50">
        <v>35</v>
      </c>
      <c r="I18" s="50">
        <v>35</v>
      </c>
      <c r="J18" s="50">
        <v>36</v>
      </c>
      <c r="K18" s="50">
        <v>37</v>
      </c>
      <c r="L18" s="50">
        <v>39</v>
      </c>
      <c r="M18" s="50">
        <v>42</v>
      </c>
      <c r="N18" s="50">
        <v>43</v>
      </c>
      <c r="O18" s="50">
        <v>45</v>
      </c>
      <c r="P18" s="50">
        <v>40</v>
      </c>
      <c r="Q18" s="50">
        <v>41</v>
      </c>
      <c r="R18" s="50">
        <v>49</v>
      </c>
      <c r="S18" s="51">
        <v>47</v>
      </c>
      <c r="U18" s="52"/>
      <c r="V18" s="52"/>
      <c r="X18" s="81"/>
      <c r="Y18" s="81"/>
      <c r="Z18" s="81"/>
    </row>
    <row r="19" spans="1:26" hidden="1" x14ac:dyDescent="0.2">
      <c r="A19" s="55" t="s">
        <v>13</v>
      </c>
      <c r="B19" s="49">
        <v>27</v>
      </c>
      <c r="C19" s="49">
        <v>30</v>
      </c>
      <c r="D19" s="49">
        <v>28</v>
      </c>
      <c r="E19" s="49">
        <v>28</v>
      </c>
      <c r="F19" s="49">
        <v>38</v>
      </c>
      <c r="G19" s="50">
        <v>35</v>
      </c>
      <c r="H19" s="50">
        <v>42</v>
      </c>
      <c r="I19" s="50">
        <v>42</v>
      </c>
      <c r="J19" s="50">
        <v>41</v>
      </c>
      <c r="K19" s="50">
        <v>35</v>
      </c>
      <c r="L19" s="50">
        <v>39</v>
      </c>
      <c r="M19" s="50">
        <v>41</v>
      </c>
      <c r="N19" s="50">
        <v>43</v>
      </c>
      <c r="O19" s="50">
        <v>42</v>
      </c>
      <c r="P19" s="50">
        <v>41</v>
      </c>
      <c r="Q19" s="50">
        <v>42</v>
      </c>
      <c r="R19" s="50">
        <v>44</v>
      </c>
      <c r="S19" s="51">
        <v>45</v>
      </c>
      <c r="U19" s="52"/>
      <c r="V19" s="52"/>
      <c r="X19" s="81"/>
      <c r="Y19" s="81"/>
      <c r="Z19" s="81"/>
    </row>
    <row r="20" spans="1:26" hidden="1" x14ac:dyDescent="0.2">
      <c r="A20" s="55" t="s">
        <v>14</v>
      </c>
      <c r="B20" s="49">
        <v>25</v>
      </c>
      <c r="C20" s="49">
        <v>26</v>
      </c>
      <c r="D20" s="49">
        <v>18</v>
      </c>
      <c r="E20" s="49">
        <v>19</v>
      </c>
      <c r="F20" s="49">
        <v>34</v>
      </c>
      <c r="G20" s="50">
        <v>30</v>
      </c>
      <c r="H20" s="50">
        <v>35</v>
      </c>
      <c r="I20" s="50">
        <v>31</v>
      </c>
      <c r="J20" s="50">
        <v>32</v>
      </c>
      <c r="K20" s="50">
        <v>30</v>
      </c>
      <c r="L20" s="50">
        <v>28</v>
      </c>
      <c r="M20" s="50">
        <v>34</v>
      </c>
      <c r="N20" s="50">
        <v>35</v>
      </c>
      <c r="O20" s="50">
        <v>36</v>
      </c>
      <c r="P20" s="50">
        <v>35</v>
      </c>
      <c r="Q20" s="50">
        <v>36</v>
      </c>
      <c r="R20" s="50">
        <v>37</v>
      </c>
      <c r="S20" s="51">
        <v>37</v>
      </c>
      <c r="U20" s="52"/>
      <c r="V20" s="52"/>
      <c r="X20" s="81"/>
      <c r="Y20" s="81"/>
      <c r="Z20" s="81"/>
    </row>
    <row r="21" spans="1:26" hidden="1" x14ac:dyDescent="0.2">
      <c r="A21" s="55" t="s">
        <v>15</v>
      </c>
      <c r="B21" s="56" t="s">
        <v>16</v>
      </c>
      <c r="C21" s="56" t="s">
        <v>16</v>
      </c>
      <c r="D21" s="56" t="s">
        <v>16</v>
      </c>
      <c r="E21" s="56" t="s">
        <v>16</v>
      </c>
      <c r="F21" s="56" t="s">
        <v>16</v>
      </c>
      <c r="G21" s="50" t="s">
        <v>16</v>
      </c>
      <c r="H21" s="50" t="s">
        <v>16</v>
      </c>
      <c r="I21" s="50" t="s">
        <v>16</v>
      </c>
      <c r="J21" s="50">
        <v>4</v>
      </c>
      <c r="K21" s="50">
        <v>21</v>
      </c>
      <c r="L21" s="50">
        <v>32</v>
      </c>
      <c r="M21" s="50">
        <v>42</v>
      </c>
      <c r="N21" s="50">
        <v>44</v>
      </c>
      <c r="O21" s="50">
        <v>48</v>
      </c>
      <c r="P21" s="50">
        <v>48</v>
      </c>
      <c r="Q21" s="50">
        <v>50</v>
      </c>
      <c r="R21" s="50">
        <v>47</v>
      </c>
      <c r="S21" s="51">
        <v>47</v>
      </c>
      <c r="U21" s="52"/>
      <c r="V21" s="52"/>
      <c r="X21" s="81"/>
      <c r="Y21" s="81"/>
      <c r="Z21" s="81"/>
    </row>
    <row r="22" spans="1:26" hidden="1" x14ac:dyDescent="0.2">
      <c r="A22" s="55" t="s">
        <v>17</v>
      </c>
      <c r="B22" s="49">
        <v>111</v>
      </c>
      <c r="C22" s="49">
        <v>116</v>
      </c>
      <c r="D22" s="49">
        <v>143</v>
      </c>
      <c r="E22" s="49">
        <v>133</v>
      </c>
      <c r="F22" s="49">
        <v>141</v>
      </c>
      <c r="G22" s="50">
        <v>112</v>
      </c>
      <c r="H22" s="50">
        <v>136</v>
      </c>
      <c r="I22" s="50">
        <v>140</v>
      </c>
      <c r="J22" s="50">
        <v>142</v>
      </c>
      <c r="K22" s="50">
        <v>131</v>
      </c>
      <c r="L22" s="50">
        <v>135</v>
      </c>
      <c r="M22" s="50">
        <v>50</v>
      </c>
      <c r="N22" s="50">
        <f>32</f>
        <v>32</v>
      </c>
      <c r="O22" s="50">
        <f>27</f>
        <v>27</v>
      </c>
      <c r="P22" s="50">
        <f>20</f>
        <v>20</v>
      </c>
      <c r="Q22" s="50">
        <v>21</v>
      </c>
      <c r="R22" s="50">
        <f>21</f>
        <v>21</v>
      </c>
      <c r="S22" s="51">
        <v>22</v>
      </c>
      <c r="U22" s="52"/>
      <c r="V22" s="52"/>
      <c r="X22" s="81"/>
      <c r="Y22" s="81"/>
      <c r="Z22" s="81"/>
    </row>
    <row r="23" spans="1:26" hidden="1" x14ac:dyDescent="0.2">
      <c r="A23" s="55" t="s">
        <v>39</v>
      </c>
      <c r="B23" s="56" t="s">
        <v>16</v>
      </c>
      <c r="C23" s="49">
        <v>3</v>
      </c>
      <c r="D23" s="49">
        <v>6</v>
      </c>
      <c r="E23" s="49">
        <v>5</v>
      </c>
      <c r="F23" s="49">
        <v>14</v>
      </c>
      <c r="G23" s="50">
        <v>15</v>
      </c>
      <c r="H23" s="50">
        <v>15</v>
      </c>
      <c r="I23" s="50">
        <v>16</v>
      </c>
      <c r="J23" s="50">
        <v>18</v>
      </c>
      <c r="K23" s="50">
        <v>17</v>
      </c>
      <c r="L23" s="50">
        <v>15</v>
      </c>
      <c r="M23" s="50">
        <v>24</v>
      </c>
      <c r="N23" s="50">
        <v>19</v>
      </c>
      <c r="O23" s="50">
        <v>20</v>
      </c>
      <c r="P23" s="50">
        <v>21</v>
      </c>
      <c r="Q23" s="50">
        <v>21</v>
      </c>
      <c r="R23" s="50">
        <v>22</v>
      </c>
      <c r="S23" s="51">
        <v>23</v>
      </c>
      <c r="U23" s="52"/>
      <c r="V23" s="52"/>
      <c r="X23" s="81"/>
      <c r="Y23" s="81"/>
      <c r="Z23" s="81"/>
    </row>
    <row r="24" spans="1:26" hidden="1" x14ac:dyDescent="0.2">
      <c r="A24" s="55" t="s">
        <v>42</v>
      </c>
      <c r="B24" s="49">
        <v>64</v>
      </c>
      <c r="C24" s="49">
        <v>72</v>
      </c>
      <c r="D24" s="49">
        <v>58</v>
      </c>
      <c r="E24" s="49">
        <v>61</v>
      </c>
      <c r="F24" s="49">
        <v>95</v>
      </c>
      <c r="G24" s="50">
        <v>90</v>
      </c>
      <c r="H24" s="50">
        <v>95</v>
      </c>
      <c r="I24" s="50">
        <v>93</v>
      </c>
      <c r="J24" s="50">
        <v>88</v>
      </c>
      <c r="K24" s="50">
        <v>107</v>
      </c>
      <c r="L24" s="50">
        <v>109</v>
      </c>
      <c r="M24" s="50">
        <v>18</v>
      </c>
      <c r="N24" s="50">
        <v>119</v>
      </c>
      <c r="O24" s="50">
        <v>123</v>
      </c>
      <c r="P24" s="50">
        <v>116</v>
      </c>
      <c r="Q24" s="50">
        <v>122</v>
      </c>
      <c r="R24" s="50">
        <v>125</v>
      </c>
      <c r="S24" s="51">
        <v>125</v>
      </c>
      <c r="U24" s="52"/>
      <c r="V24" s="52"/>
      <c r="X24" s="81"/>
      <c r="Y24" s="81"/>
      <c r="Z24" s="81"/>
    </row>
    <row r="25" spans="1:26" hidden="1" x14ac:dyDescent="0.2">
      <c r="A25" s="55" t="s">
        <v>18</v>
      </c>
      <c r="B25" s="49">
        <v>6</v>
      </c>
      <c r="C25" s="49">
        <v>10</v>
      </c>
      <c r="D25" s="49">
        <v>10</v>
      </c>
      <c r="E25" s="49">
        <v>11</v>
      </c>
      <c r="F25" s="49">
        <v>48</v>
      </c>
      <c r="G25" s="50">
        <v>38</v>
      </c>
      <c r="H25" s="50">
        <v>45</v>
      </c>
      <c r="I25" s="50">
        <v>44</v>
      </c>
      <c r="J25" s="50">
        <v>36</v>
      </c>
      <c r="K25" s="50">
        <v>47</v>
      </c>
      <c r="L25" s="50">
        <v>45</v>
      </c>
      <c r="M25" s="50">
        <v>112</v>
      </c>
      <c r="N25" s="50">
        <v>45</v>
      </c>
      <c r="O25" s="50">
        <v>43</v>
      </c>
      <c r="P25" s="50">
        <v>45</v>
      </c>
      <c r="Q25" s="50">
        <v>45</v>
      </c>
      <c r="R25" s="50">
        <v>46</v>
      </c>
      <c r="S25" s="51">
        <v>45</v>
      </c>
      <c r="U25" s="52"/>
      <c r="V25" s="52"/>
      <c r="X25" s="81"/>
      <c r="Y25" s="81"/>
      <c r="Z25" s="81"/>
    </row>
    <row r="26" spans="1:26" ht="12" hidden="1" customHeight="1" x14ac:dyDescent="0.2">
      <c r="A26" s="55" t="s">
        <v>46</v>
      </c>
      <c r="B26" s="49">
        <v>21</v>
      </c>
      <c r="C26" s="49">
        <v>26</v>
      </c>
      <c r="D26" s="49">
        <v>20</v>
      </c>
      <c r="E26" s="49">
        <v>22</v>
      </c>
      <c r="F26" s="49">
        <v>27</v>
      </c>
      <c r="G26" s="50">
        <v>26</v>
      </c>
      <c r="H26" s="50">
        <v>33</v>
      </c>
      <c r="I26" s="50">
        <v>27</v>
      </c>
      <c r="J26" s="50">
        <v>39</v>
      </c>
      <c r="K26" s="50">
        <v>38</v>
      </c>
      <c r="L26" s="50">
        <v>40</v>
      </c>
      <c r="M26" s="50">
        <v>46</v>
      </c>
      <c r="N26" s="50">
        <v>46</v>
      </c>
      <c r="O26" s="50">
        <v>45</v>
      </c>
      <c r="P26" s="50">
        <v>43</v>
      </c>
      <c r="Q26" s="50">
        <v>45</v>
      </c>
      <c r="R26" s="50">
        <v>46</v>
      </c>
      <c r="S26" s="51">
        <v>48</v>
      </c>
      <c r="U26" s="52"/>
      <c r="V26" s="52"/>
      <c r="X26" s="81"/>
      <c r="Y26" s="81"/>
      <c r="Z26" s="81"/>
    </row>
    <row r="27" spans="1:26" ht="12.75" hidden="1" customHeight="1" x14ac:dyDescent="0.2">
      <c r="A27" s="55" t="s">
        <v>19</v>
      </c>
      <c r="B27" s="49">
        <v>18</v>
      </c>
      <c r="C27" s="49">
        <v>25</v>
      </c>
      <c r="D27" s="49">
        <v>20</v>
      </c>
      <c r="E27" s="49">
        <v>19</v>
      </c>
      <c r="F27" s="49">
        <v>25</v>
      </c>
      <c r="G27" s="50">
        <v>21</v>
      </c>
      <c r="H27" s="50">
        <v>24</v>
      </c>
      <c r="I27" s="50">
        <v>23</v>
      </c>
      <c r="J27" s="50">
        <v>22</v>
      </c>
      <c r="K27" s="50">
        <v>19</v>
      </c>
      <c r="L27" s="50">
        <v>22</v>
      </c>
      <c r="M27" s="50">
        <v>46</v>
      </c>
      <c r="N27" s="50">
        <v>25</v>
      </c>
      <c r="O27" s="50">
        <v>28</v>
      </c>
      <c r="P27" s="50">
        <v>23</v>
      </c>
      <c r="Q27" s="50">
        <v>25</v>
      </c>
      <c r="R27" s="50">
        <v>29</v>
      </c>
      <c r="S27" s="51">
        <v>30</v>
      </c>
      <c r="U27" s="52"/>
      <c r="V27" s="52"/>
      <c r="X27" s="81"/>
      <c r="Y27" s="81"/>
      <c r="Z27" s="81"/>
    </row>
    <row r="28" spans="1:26" hidden="1" x14ac:dyDescent="0.2">
      <c r="A28" s="55" t="s">
        <v>47</v>
      </c>
      <c r="B28" s="56" t="s">
        <v>16</v>
      </c>
      <c r="C28" s="49">
        <v>12</v>
      </c>
      <c r="D28" s="49">
        <v>8</v>
      </c>
      <c r="E28" s="49">
        <v>8</v>
      </c>
      <c r="F28" s="49">
        <v>18</v>
      </c>
      <c r="G28" s="50">
        <v>14</v>
      </c>
      <c r="H28" s="50">
        <v>15</v>
      </c>
      <c r="I28" s="50">
        <v>16</v>
      </c>
      <c r="J28" s="50">
        <v>17</v>
      </c>
      <c r="K28" s="50">
        <v>19</v>
      </c>
      <c r="L28" s="50">
        <v>16</v>
      </c>
      <c r="M28" s="50">
        <v>19</v>
      </c>
      <c r="N28" s="50">
        <v>20</v>
      </c>
      <c r="O28" s="50">
        <v>18</v>
      </c>
      <c r="P28" s="50">
        <v>18</v>
      </c>
      <c r="Q28" s="50">
        <v>19</v>
      </c>
      <c r="R28" s="50">
        <v>21</v>
      </c>
      <c r="S28" s="51">
        <v>21</v>
      </c>
      <c r="U28" s="52"/>
      <c r="V28" s="52"/>
      <c r="X28" s="81"/>
      <c r="Y28" s="81"/>
      <c r="Z28" s="81"/>
    </row>
    <row r="29" spans="1:26" hidden="1" x14ac:dyDescent="0.2">
      <c r="A29" s="55" t="s">
        <v>48</v>
      </c>
      <c r="B29" s="49">
        <v>6</v>
      </c>
      <c r="C29" s="49">
        <v>10</v>
      </c>
      <c r="D29" s="49">
        <v>9</v>
      </c>
      <c r="E29" s="49">
        <v>9</v>
      </c>
      <c r="F29" s="49">
        <v>17</v>
      </c>
      <c r="G29" s="50">
        <v>17</v>
      </c>
      <c r="H29" s="50">
        <v>18</v>
      </c>
      <c r="I29" s="50">
        <v>19</v>
      </c>
      <c r="J29" s="50">
        <v>19</v>
      </c>
      <c r="K29" s="50">
        <v>20</v>
      </c>
      <c r="L29" s="50">
        <v>20</v>
      </c>
      <c r="M29" s="50">
        <v>23</v>
      </c>
      <c r="N29" s="50">
        <v>22</v>
      </c>
      <c r="O29" s="50">
        <v>21</v>
      </c>
      <c r="P29" s="50">
        <v>20</v>
      </c>
      <c r="Q29" s="50">
        <v>19</v>
      </c>
      <c r="R29" s="50">
        <v>21</v>
      </c>
      <c r="S29" s="51">
        <v>20</v>
      </c>
      <c r="U29" s="52"/>
      <c r="V29" s="52"/>
      <c r="X29" s="81"/>
      <c r="Y29" s="81"/>
      <c r="Z29" s="81"/>
    </row>
    <row r="30" spans="1:26" hidden="1" x14ac:dyDescent="0.2">
      <c r="A30" s="55" t="s">
        <v>20</v>
      </c>
      <c r="B30" s="49">
        <v>44</v>
      </c>
      <c r="C30" s="49">
        <v>55</v>
      </c>
      <c r="D30" s="49">
        <v>42</v>
      </c>
      <c r="E30" s="49">
        <v>43</v>
      </c>
      <c r="F30" s="49">
        <v>77</v>
      </c>
      <c r="G30" s="50">
        <v>69</v>
      </c>
      <c r="H30" s="50">
        <v>87</v>
      </c>
      <c r="I30" s="50">
        <v>70</v>
      </c>
      <c r="J30" s="50">
        <v>68</v>
      </c>
      <c r="K30" s="50">
        <v>65</v>
      </c>
      <c r="L30" s="50">
        <v>78</v>
      </c>
      <c r="M30" s="50">
        <v>88</v>
      </c>
      <c r="N30" s="50">
        <v>90</v>
      </c>
      <c r="O30" s="50">
        <v>94</v>
      </c>
      <c r="P30" s="50">
        <v>85</v>
      </c>
      <c r="Q30" s="50">
        <v>84</v>
      </c>
      <c r="R30" s="50">
        <v>86</v>
      </c>
      <c r="S30" s="51">
        <v>89</v>
      </c>
      <c r="U30" s="52"/>
      <c r="V30" s="52"/>
      <c r="X30" s="81"/>
      <c r="Y30" s="81"/>
      <c r="Z30" s="81"/>
    </row>
    <row r="31" spans="1:26" hidden="1" x14ac:dyDescent="0.2">
      <c r="A31" s="57" t="s">
        <v>32</v>
      </c>
      <c r="B31" s="58"/>
      <c r="C31" s="49"/>
      <c r="D31" s="49"/>
      <c r="E31" s="49"/>
      <c r="F31" s="49"/>
      <c r="G31" s="50" t="s">
        <v>29</v>
      </c>
      <c r="H31" s="50" t="s">
        <v>29</v>
      </c>
      <c r="I31" s="50" t="s">
        <v>29</v>
      </c>
      <c r="J31" s="50" t="s">
        <v>29</v>
      </c>
      <c r="K31" s="50" t="s">
        <v>29</v>
      </c>
      <c r="L31" s="50" t="s">
        <v>29</v>
      </c>
      <c r="M31" s="50" t="s">
        <v>29</v>
      </c>
      <c r="N31" s="50" t="s">
        <v>29</v>
      </c>
      <c r="O31" s="50" t="s">
        <v>29</v>
      </c>
      <c r="P31" s="50" t="s">
        <v>29</v>
      </c>
      <c r="Q31" s="50">
        <v>3</v>
      </c>
      <c r="R31" s="50">
        <v>15</v>
      </c>
      <c r="S31" s="51">
        <v>15</v>
      </c>
      <c r="U31" s="52"/>
      <c r="V31" s="52"/>
      <c r="X31" s="81"/>
      <c r="Y31" s="81"/>
      <c r="Z31" s="81"/>
    </row>
    <row r="32" spans="1:26" hidden="1" x14ac:dyDescent="0.2">
      <c r="A32" s="59" t="s">
        <v>21</v>
      </c>
      <c r="B32" s="58">
        <v>64</v>
      </c>
      <c r="C32" s="49">
        <v>75</v>
      </c>
      <c r="D32" s="49">
        <v>63</v>
      </c>
      <c r="E32" s="49">
        <v>68</v>
      </c>
      <c r="F32" s="49">
        <v>72</v>
      </c>
      <c r="G32" s="50">
        <v>65</v>
      </c>
      <c r="H32" s="50">
        <v>68</v>
      </c>
      <c r="I32" s="50">
        <v>67</v>
      </c>
      <c r="J32" s="50">
        <v>66</v>
      </c>
      <c r="K32" s="50">
        <v>68</v>
      </c>
      <c r="L32" s="50">
        <v>71</v>
      </c>
      <c r="M32" s="50">
        <v>73</v>
      </c>
      <c r="N32" s="50">
        <v>73</v>
      </c>
      <c r="O32" s="50">
        <v>72</v>
      </c>
      <c r="P32" s="50">
        <v>72</v>
      </c>
      <c r="Q32" s="50">
        <v>73</v>
      </c>
      <c r="R32" s="50">
        <v>73</v>
      </c>
      <c r="S32" s="51">
        <v>73</v>
      </c>
      <c r="U32" s="52"/>
      <c r="V32" s="52"/>
      <c r="X32" s="81"/>
      <c r="Y32" s="81"/>
      <c r="Z32" s="81"/>
    </row>
    <row r="33" spans="1:26" hidden="1" x14ac:dyDescent="0.2">
      <c r="A33" s="57" t="s">
        <v>49</v>
      </c>
      <c r="B33" s="58"/>
      <c r="C33" s="49"/>
      <c r="D33" s="49"/>
      <c r="E33" s="49"/>
      <c r="F33" s="49"/>
      <c r="G33" s="50" t="s">
        <v>29</v>
      </c>
      <c r="H33" s="50" t="s">
        <v>29</v>
      </c>
      <c r="I33" s="50" t="s">
        <v>29</v>
      </c>
      <c r="J33" s="50" t="s">
        <v>29</v>
      </c>
      <c r="K33" s="50" t="s">
        <v>29</v>
      </c>
      <c r="L33" s="50" t="s">
        <v>29</v>
      </c>
      <c r="M33" s="50">
        <v>78</v>
      </c>
      <c r="N33" s="50">
        <v>1</v>
      </c>
      <c r="O33" s="50">
        <v>3</v>
      </c>
      <c r="P33" s="50">
        <v>5</v>
      </c>
      <c r="Q33" s="50">
        <v>8</v>
      </c>
      <c r="R33" s="50">
        <v>14</v>
      </c>
      <c r="S33" s="51">
        <v>12</v>
      </c>
      <c r="U33" s="52"/>
      <c r="V33" s="52"/>
      <c r="X33" s="81"/>
      <c r="Y33" s="81"/>
      <c r="Z33" s="81"/>
    </row>
    <row r="34" spans="1:26" hidden="1" x14ac:dyDescent="0.2">
      <c r="A34" s="59" t="s">
        <v>22</v>
      </c>
      <c r="B34" s="58">
        <v>72</v>
      </c>
      <c r="C34" s="49">
        <v>71</v>
      </c>
      <c r="D34" s="49">
        <v>69</v>
      </c>
      <c r="E34" s="49">
        <v>68</v>
      </c>
      <c r="F34" s="49">
        <v>76</v>
      </c>
      <c r="G34" s="50">
        <v>76</v>
      </c>
      <c r="H34" s="50">
        <v>76</v>
      </c>
      <c r="I34" s="50">
        <v>70</v>
      </c>
      <c r="J34" s="50">
        <v>72</v>
      </c>
      <c r="K34" s="50">
        <v>71</v>
      </c>
      <c r="L34" s="50">
        <v>71</v>
      </c>
      <c r="M34" s="50" t="s">
        <v>29</v>
      </c>
      <c r="N34" s="50">
        <v>78</v>
      </c>
      <c r="O34" s="50">
        <v>81</v>
      </c>
      <c r="P34" s="50">
        <v>84</v>
      </c>
      <c r="Q34" s="50">
        <v>83</v>
      </c>
      <c r="R34" s="50">
        <v>87</v>
      </c>
      <c r="S34" s="51">
        <v>86</v>
      </c>
      <c r="U34" s="52"/>
      <c r="V34" s="52"/>
      <c r="X34" s="81"/>
      <c r="Y34" s="81"/>
      <c r="Z34" s="81"/>
    </row>
    <row r="35" spans="1:26" hidden="1" x14ac:dyDescent="0.2">
      <c r="A35" s="59"/>
      <c r="B35" s="58"/>
      <c r="C35" s="49"/>
      <c r="D35" s="49"/>
      <c r="E35" s="49"/>
      <c r="F35" s="49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1"/>
      <c r="U35" s="52"/>
      <c r="V35" s="52"/>
      <c r="X35" s="81"/>
      <c r="Y35" s="81"/>
      <c r="Z35" s="81"/>
    </row>
    <row r="36" spans="1:26" hidden="1" x14ac:dyDescent="0.2">
      <c r="A36" s="57" t="s">
        <v>33</v>
      </c>
      <c r="B36" s="58"/>
      <c r="C36" s="49"/>
      <c r="D36" s="49"/>
      <c r="E36" s="49"/>
      <c r="F36" s="49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1"/>
      <c r="U36" s="52"/>
      <c r="V36" s="52"/>
      <c r="X36" s="81"/>
      <c r="Y36" s="81"/>
      <c r="Z36" s="81"/>
    </row>
    <row r="37" spans="1:26" hidden="1" x14ac:dyDescent="0.2">
      <c r="A37" s="57" t="s">
        <v>38</v>
      </c>
      <c r="B37" s="58"/>
      <c r="C37" s="49"/>
      <c r="D37" s="49"/>
      <c r="E37" s="49"/>
      <c r="F37" s="49"/>
      <c r="G37" s="50" t="s">
        <v>29</v>
      </c>
      <c r="H37" s="50" t="s">
        <v>29</v>
      </c>
      <c r="I37" s="50" t="s">
        <v>29</v>
      </c>
      <c r="J37" s="50" t="s">
        <v>29</v>
      </c>
      <c r="K37" s="50" t="s">
        <v>34</v>
      </c>
      <c r="L37" s="50" t="s">
        <v>29</v>
      </c>
      <c r="M37" s="50" t="s">
        <v>29</v>
      </c>
      <c r="N37" s="50" t="s">
        <v>29</v>
      </c>
      <c r="O37" s="50" t="s">
        <v>29</v>
      </c>
      <c r="P37" s="50" t="s">
        <v>29</v>
      </c>
      <c r="Q37" s="50" t="s">
        <v>29</v>
      </c>
      <c r="R37" s="50">
        <v>13</v>
      </c>
      <c r="S37" s="51">
        <v>13</v>
      </c>
      <c r="U37" s="52"/>
      <c r="V37" s="52"/>
      <c r="X37" s="81"/>
      <c r="Y37" s="81"/>
      <c r="Z37" s="81"/>
    </row>
    <row r="38" spans="1:26" hidden="1" x14ac:dyDescent="0.2">
      <c r="A38" s="57"/>
      <c r="B38" s="58"/>
      <c r="C38" s="49"/>
      <c r="D38" s="49"/>
      <c r="E38" s="49"/>
      <c r="F38" s="4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1"/>
      <c r="U38" s="52"/>
      <c r="V38" s="52"/>
      <c r="X38" s="81"/>
      <c r="Y38" s="81"/>
      <c r="Z38" s="81"/>
    </row>
    <row r="39" spans="1:26" hidden="1" x14ac:dyDescent="0.2">
      <c r="A39" s="57" t="s">
        <v>50</v>
      </c>
      <c r="B39" s="58"/>
      <c r="C39" s="49"/>
      <c r="D39" s="49"/>
      <c r="E39" s="49"/>
      <c r="F39" s="49"/>
      <c r="G39" s="50" t="s">
        <v>29</v>
      </c>
      <c r="H39" s="50" t="s">
        <v>29</v>
      </c>
      <c r="I39" s="50" t="s">
        <v>29</v>
      </c>
      <c r="J39" s="50" t="s">
        <v>29</v>
      </c>
      <c r="K39" s="50" t="s">
        <v>29</v>
      </c>
      <c r="L39" s="50" t="s">
        <v>29</v>
      </c>
      <c r="M39" s="50" t="s">
        <v>29</v>
      </c>
      <c r="N39" s="50">
        <f t="shared" ref="N39:S39" si="4">SUM(N41:N45)</f>
        <v>92</v>
      </c>
      <c r="O39" s="50">
        <f t="shared" si="4"/>
        <v>91</v>
      </c>
      <c r="P39" s="50">
        <f t="shared" si="4"/>
        <v>89</v>
      </c>
      <c r="Q39" s="50">
        <f t="shared" si="4"/>
        <v>93</v>
      </c>
      <c r="R39" s="50">
        <f t="shared" si="4"/>
        <v>86</v>
      </c>
      <c r="S39" s="51">
        <f t="shared" si="4"/>
        <v>82</v>
      </c>
      <c r="U39" s="52"/>
      <c r="V39" s="52"/>
      <c r="X39" s="81"/>
      <c r="Y39" s="81"/>
      <c r="Z39" s="81"/>
    </row>
    <row r="40" spans="1:26" hidden="1" x14ac:dyDescent="0.2">
      <c r="A40" s="57"/>
      <c r="B40" s="58"/>
      <c r="C40" s="49"/>
      <c r="D40" s="49"/>
      <c r="E40" s="49"/>
      <c r="F40" s="4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1"/>
      <c r="U40" s="52"/>
      <c r="V40" s="52"/>
      <c r="X40" s="81"/>
      <c r="Y40" s="81"/>
      <c r="Z40" s="81"/>
    </row>
    <row r="41" spans="1:26" hidden="1" x14ac:dyDescent="0.2">
      <c r="A41" s="57" t="s">
        <v>51</v>
      </c>
      <c r="B41" s="58"/>
      <c r="C41" s="49"/>
      <c r="D41" s="49"/>
      <c r="E41" s="49"/>
      <c r="F41" s="49"/>
      <c r="G41" s="50" t="s">
        <v>29</v>
      </c>
      <c r="H41" s="50" t="s">
        <v>29</v>
      </c>
      <c r="I41" s="50" t="s">
        <v>29</v>
      </c>
      <c r="J41" s="50" t="s">
        <v>29</v>
      </c>
      <c r="K41" s="50" t="s">
        <v>34</v>
      </c>
      <c r="L41" s="50" t="s">
        <v>29</v>
      </c>
      <c r="M41" s="50" t="s">
        <v>29</v>
      </c>
      <c r="N41" s="50">
        <v>74</v>
      </c>
      <c r="O41" s="50">
        <v>74</v>
      </c>
      <c r="P41" s="50">
        <v>76</v>
      </c>
      <c r="Q41" s="50">
        <v>81</v>
      </c>
      <c r="R41" s="50">
        <v>71</v>
      </c>
      <c r="S41" s="51">
        <v>66</v>
      </c>
      <c r="U41" s="52"/>
      <c r="V41" s="52"/>
      <c r="X41" s="81"/>
      <c r="Y41" s="81"/>
      <c r="Z41" s="81"/>
    </row>
    <row r="42" spans="1:26" hidden="1" x14ac:dyDescent="0.2">
      <c r="A42" s="57" t="s">
        <v>52</v>
      </c>
      <c r="B42" s="58"/>
      <c r="C42" s="49"/>
      <c r="D42" s="49"/>
      <c r="E42" s="49"/>
      <c r="F42" s="49"/>
      <c r="G42" s="50" t="s">
        <v>29</v>
      </c>
      <c r="H42" s="50" t="s">
        <v>29</v>
      </c>
      <c r="I42" s="50" t="s">
        <v>34</v>
      </c>
      <c r="J42" s="50" t="s">
        <v>34</v>
      </c>
      <c r="K42" s="50" t="s">
        <v>34</v>
      </c>
      <c r="L42" s="50" t="s">
        <v>29</v>
      </c>
      <c r="M42" s="50" t="s">
        <v>29</v>
      </c>
      <c r="N42" s="50">
        <v>1</v>
      </c>
      <c r="O42" s="50" t="s">
        <v>29</v>
      </c>
      <c r="P42" s="50" t="s">
        <v>29</v>
      </c>
      <c r="Q42" s="50" t="s">
        <v>29</v>
      </c>
      <c r="R42" s="50" t="s">
        <v>29</v>
      </c>
      <c r="S42" s="51" t="s">
        <v>35</v>
      </c>
      <c r="U42" s="52"/>
      <c r="V42" s="52"/>
      <c r="X42" s="81"/>
      <c r="Y42" s="81"/>
      <c r="Z42" s="81"/>
    </row>
    <row r="43" spans="1:26" hidden="1" x14ac:dyDescent="0.2">
      <c r="A43" s="57" t="s">
        <v>53</v>
      </c>
      <c r="B43" s="58"/>
      <c r="C43" s="49"/>
      <c r="D43" s="49"/>
      <c r="E43" s="49"/>
      <c r="F43" s="49"/>
      <c r="G43" s="50" t="s">
        <v>29</v>
      </c>
      <c r="H43" s="50" t="s">
        <v>29</v>
      </c>
      <c r="I43" s="50" t="s">
        <v>29</v>
      </c>
      <c r="J43" s="50" t="s">
        <v>29</v>
      </c>
      <c r="K43" s="50" t="s">
        <v>29</v>
      </c>
      <c r="L43" s="50" t="s">
        <v>29</v>
      </c>
      <c r="M43" s="50" t="s">
        <v>29</v>
      </c>
      <c r="N43" s="50">
        <v>15</v>
      </c>
      <c r="O43" s="50">
        <v>15</v>
      </c>
      <c r="P43" s="50">
        <v>12</v>
      </c>
      <c r="Q43" s="50">
        <v>12</v>
      </c>
      <c r="R43" s="50">
        <v>15</v>
      </c>
      <c r="S43" s="51">
        <v>16</v>
      </c>
      <c r="U43" s="52"/>
      <c r="V43" s="52"/>
      <c r="X43" s="81"/>
      <c r="Y43" s="81"/>
      <c r="Z43" s="81"/>
    </row>
    <row r="44" spans="1:26" hidden="1" x14ac:dyDescent="0.2">
      <c r="A44" s="57" t="s">
        <v>54</v>
      </c>
      <c r="B44" s="58"/>
      <c r="C44" s="49"/>
      <c r="D44" s="49"/>
      <c r="E44" s="49"/>
      <c r="F44" s="49"/>
      <c r="G44" s="50" t="s">
        <v>29</v>
      </c>
      <c r="H44" s="50" t="s">
        <v>29</v>
      </c>
      <c r="I44" s="50" t="s">
        <v>29</v>
      </c>
      <c r="J44" s="50" t="s">
        <v>29</v>
      </c>
      <c r="K44" s="50" t="s">
        <v>29</v>
      </c>
      <c r="L44" s="50" t="s">
        <v>29</v>
      </c>
      <c r="M44" s="50" t="s">
        <v>29</v>
      </c>
      <c r="N44" s="50">
        <v>1</v>
      </c>
      <c r="O44" s="50">
        <v>1</v>
      </c>
      <c r="P44" s="50">
        <v>1</v>
      </c>
      <c r="Q44" s="50" t="s">
        <v>29</v>
      </c>
      <c r="R44" s="50" t="s">
        <v>29</v>
      </c>
      <c r="S44" s="51" t="s">
        <v>29</v>
      </c>
      <c r="U44" s="52"/>
      <c r="V44" s="52"/>
      <c r="X44" s="81"/>
      <c r="Y44" s="81"/>
      <c r="Z44" s="81"/>
    </row>
    <row r="45" spans="1:26" hidden="1" x14ac:dyDescent="0.2">
      <c r="A45" s="57" t="s">
        <v>55</v>
      </c>
      <c r="B45" s="58"/>
      <c r="C45" s="49"/>
      <c r="D45" s="49"/>
      <c r="E45" s="49"/>
      <c r="F45" s="49"/>
      <c r="G45" s="50" t="s">
        <v>29</v>
      </c>
      <c r="H45" s="50" t="s">
        <v>29</v>
      </c>
      <c r="I45" s="50" t="s">
        <v>29</v>
      </c>
      <c r="J45" s="50" t="s">
        <v>29</v>
      </c>
      <c r="K45" s="50" t="s">
        <v>29</v>
      </c>
      <c r="L45" s="50" t="s">
        <v>35</v>
      </c>
      <c r="M45" s="50" t="s">
        <v>29</v>
      </c>
      <c r="N45" s="50">
        <v>1</v>
      </c>
      <c r="O45" s="50">
        <v>1</v>
      </c>
      <c r="P45" s="50" t="s">
        <v>29</v>
      </c>
      <c r="Q45" s="50" t="s">
        <v>29</v>
      </c>
      <c r="R45" s="50" t="s">
        <v>29</v>
      </c>
      <c r="S45" s="51" t="s">
        <v>29</v>
      </c>
      <c r="U45" s="52"/>
      <c r="V45" s="52"/>
      <c r="X45" s="81"/>
      <c r="Y45" s="81"/>
      <c r="Z45" s="81"/>
    </row>
    <row r="46" spans="1:26" hidden="1" x14ac:dyDescent="0.2">
      <c r="A46" s="57"/>
      <c r="B46" s="58"/>
      <c r="C46" s="49"/>
      <c r="D46" s="49"/>
      <c r="E46" s="49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1"/>
      <c r="U46" s="52"/>
      <c r="V46" s="52"/>
      <c r="X46" s="81"/>
      <c r="Y46" s="81"/>
      <c r="Z46" s="81"/>
    </row>
    <row r="47" spans="1:26" hidden="1" x14ac:dyDescent="0.2">
      <c r="A47" s="36" t="s">
        <v>56</v>
      </c>
      <c r="B47" s="58"/>
      <c r="C47" s="49"/>
      <c r="D47" s="49"/>
      <c r="E47" s="49"/>
      <c r="F47" s="49"/>
      <c r="G47" s="50" t="s">
        <v>29</v>
      </c>
      <c r="H47" s="50" t="s">
        <v>29</v>
      </c>
      <c r="I47" s="50" t="s">
        <v>29</v>
      </c>
      <c r="J47" s="50" t="s">
        <v>29</v>
      </c>
      <c r="K47" s="50" t="s">
        <v>29</v>
      </c>
      <c r="L47" s="50" t="s">
        <v>29</v>
      </c>
      <c r="M47" s="50">
        <f t="shared" ref="M47:S47" si="5">SUM(M49:M59)</f>
        <v>103</v>
      </c>
      <c r="N47" s="50">
        <f t="shared" si="5"/>
        <v>116</v>
      </c>
      <c r="O47" s="50">
        <f t="shared" si="5"/>
        <v>119</v>
      </c>
      <c r="P47" s="50">
        <f t="shared" si="5"/>
        <v>119</v>
      </c>
      <c r="Q47" s="50">
        <f t="shared" si="5"/>
        <v>137</v>
      </c>
      <c r="R47" s="50">
        <f t="shared" si="5"/>
        <v>145</v>
      </c>
      <c r="S47" s="51">
        <f t="shared" si="5"/>
        <v>151</v>
      </c>
      <c r="U47" s="52"/>
      <c r="V47" s="52"/>
      <c r="X47" s="81"/>
      <c r="Y47" s="81"/>
      <c r="Z47" s="81"/>
    </row>
    <row r="48" spans="1:26" ht="2.25" hidden="1" customHeight="1" x14ac:dyDescent="0.2">
      <c r="A48" s="36"/>
      <c r="B48" s="58"/>
      <c r="C48" s="49"/>
      <c r="D48" s="49"/>
      <c r="E48" s="49"/>
      <c r="F48" s="49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1"/>
      <c r="U48" s="52"/>
      <c r="V48" s="52"/>
      <c r="X48" s="81"/>
      <c r="Y48" s="81"/>
      <c r="Z48" s="81"/>
    </row>
    <row r="49" spans="1:26" hidden="1" x14ac:dyDescent="0.2">
      <c r="A49" s="36" t="s">
        <v>57</v>
      </c>
      <c r="B49" s="58"/>
      <c r="C49" s="49"/>
      <c r="D49" s="49"/>
      <c r="E49" s="49"/>
      <c r="F49" s="49"/>
      <c r="G49" s="50" t="s">
        <v>29</v>
      </c>
      <c r="H49" s="50" t="s">
        <v>29</v>
      </c>
      <c r="I49" s="50" t="s">
        <v>34</v>
      </c>
      <c r="J49" s="50" t="s">
        <v>29</v>
      </c>
      <c r="K49" s="50" t="s">
        <v>29</v>
      </c>
      <c r="L49" s="50" t="s">
        <v>29</v>
      </c>
      <c r="M49" s="50">
        <v>20</v>
      </c>
      <c r="N49" s="50">
        <v>21</v>
      </c>
      <c r="O49" s="50">
        <v>20</v>
      </c>
      <c r="P49" s="50">
        <v>20</v>
      </c>
      <c r="Q49" s="50">
        <v>22</v>
      </c>
      <c r="R49" s="50">
        <v>23</v>
      </c>
      <c r="S49" s="51">
        <v>22</v>
      </c>
      <c r="U49" s="52"/>
      <c r="V49" s="52"/>
      <c r="X49" s="81"/>
      <c r="Y49" s="81"/>
      <c r="Z49" s="81"/>
    </row>
    <row r="50" spans="1:26" hidden="1" x14ac:dyDescent="0.2">
      <c r="A50" s="36" t="s">
        <v>58</v>
      </c>
      <c r="B50" s="58"/>
      <c r="C50" s="49"/>
      <c r="D50" s="49"/>
      <c r="E50" s="49"/>
      <c r="F50" s="49"/>
      <c r="G50" s="50" t="s">
        <v>29</v>
      </c>
      <c r="H50" s="50" t="s">
        <v>29</v>
      </c>
      <c r="I50" s="50" t="s">
        <v>29</v>
      </c>
      <c r="J50" s="50" t="s">
        <v>29</v>
      </c>
      <c r="K50" s="50" t="s">
        <v>29</v>
      </c>
      <c r="L50" s="50" t="s">
        <v>29</v>
      </c>
      <c r="M50" s="50"/>
      <c r="N50" s="50">
        <v>1</v>
      </c>
      <c r="O50" s="50">
        <v>1</v>
      </c>
      <c r="P50" s="50">
        <v>2</v>
      </c>
      <c r="Q50" s="50">
        <v>1</v>
      </c>
      <c r="R50" s="50">
        <v>1</v>
      </c>
      <c r="S50" s="51">
        <v>1</v>
      </c>
      <c r="U50" s="52"/>
      <c r="V50" s="52"/>
      <c r="X50" s="81"/>
      <c r="Y50" s="81"/>
      <c r="Z50" s="81"/>
    </row>
    <row r="51" spans="1:26" hidden="1" x14ac:dyDescent="0.2">
      <c r="A51" s="36" t="s">
        <v>59</v>
      </c>
      <c r="B51" s="58"/>
      <c r="C51" s="49"/>
      <c r="D51" s="49"/>
      <c r="E51" s="49"/>
      <c r="F51" s="49"/>
      <c r="G51" s="50" t="s">
        <v>29</v>
      </c>
      <c r="H51" s="50" t="s">
        <v>29</v>
      </c>
      <c r="I51" s="50" t="s">
        <v>29</v>
      </c>
      <c r="J51" s="50" t="s">
        <v>29</v>
      </c>
      <c r="K51" s="50" t="s">
        <v>29</v>
      </c>
      <c r="L51" s="50" t="s">
        <v>29</v>
      </c>
      <c r="M51" s="50">
        <v>2</v>
      </c>
      <c r="N51" s="50">
        <v>2</v>
      </c>
      <c r="O51" s="50">
        <v>2</v>
      </c>
      <c r="P51" s="50">
        <v>1</v>
      </c>
      <c r="Q51" s="50">
        <v>2</v>
      </c>
      <c r="R51" s="50">
        <v>3</v>
      </c>
      <c r="S51" s="51">
        <v>3</v>
      </c>
      <c r="U51" s="52"/>
      <c r="V51" s="52"/>
      <c r="X51" s="81"/>
      <c r="Y51" s="81"/>
      <c r="Z51" s="81"/>
    </row>
    <row r="52" spans="1:26" hidden="1" x14ac:dyDescent="0.2">
      <c r="A52" s="36" t="s">
        <v>60</v>
      </c>
      <c r="B52" s="58"/>
      <c r="C52" s="49"/>
      <c r="D52" s="49"/>
      <c r="E52" s="49"/>
      <c r="F52" s="49"/>
      <c r="G52" s="50" t="s">
        <v>29</v>
      </c>
      <c r="H52" s="50" t="s">
        <v>29</v>
      </c>
      <c r="I52" s="50" t="s">
        <v>29</v>
      </c>
      <c r="J52" s="50" t="s">
        <v>29</v>
      </c>
      <c r="K52" s="50" t="s">
        <v>29</v>
      </c>
      <c r="L52" s="50" t="s">
        <v>29</v>
      </c>
      <c r="M52" s="50">
        <v>8</v>
      </c>
      <c r="N52" s="50">
        <v>7</v>
      </c>
      <c r="O52" s="50">
        <v>6</v>
      </c>
      <c r="P52" s="50">
        <v>5</v>
      </c>
      <c r="Q52" s="50">
        <v>6</v>
      </c>
      <c r="R52" s="50">
        <v>6</v>
      </c>
      <c r="S52" s="51">
        <v>8</v>
      </c>
      <c r="U52" s="52"/>
      <c r="V52" s="52"/>
      <c r="X52" s="81"/>
      <c r="Y52" s="81"/>
      <c r="Z52" s="81"/>
    </row>
    <row r="53" spans="1:26" hidden="1" x14ac:dyDescent="0.2">
      <c r="A53" s="36" t="s">
        <v>61</v>
      </c>
      <c r="B53" s="58"/>
      <c r="C53" s="49"/>
      <c r="D53" s="49"/>
      <c r="E53" s="49"/>
      <c r="F53" s="49"/>
      <c r="G53" s="50" t="s">
        <v>29</v>
      </c>
      <c r="H53" s="50" t="s">
        <v>29</v>
      </c>
      <c r="I53" s="50" t="s">
        <v>29</v>
      </c>
      <c r="J53" s="50" t="s">
        <v>29</v>
      </c>
      <c r="K53" s="50" t="s">
        <v>29</v>
      </c>
      <c r="L53" s="50" t="s">
        <v>29</v>
      </c>
      <c r="M53" s="50"/>
      <c r="N53" s="50">
        <v>3</v>
      </c>
      <c r="O53" s="50">
        <v>3</v>
      </c>
      <c r="P53" s="50">
        <v>3</v>
      </c>
      <c r="Q53" s="50">
        <v>5</v>
      </c>
      <c r="R53" s="50">
        <v>5</v>
      </c>
      <c r="S53" s="51">
        <v>5</v>
      </c>
      <c r="U53" s="52"/>
      <c r="V53" s="52"/>
      <c r="X53" s="81"/>
      <c r="Y53" s="81"/>
      <c r="Z53" s="81"/>
    </row>
    <row r="54" spans="1:26" hidden="1" x14ac:dyDescent="0.2">
      <c r="A54" s="36" t="s">
        <v>36</v>
      </c>
      <c r="B54" s="58"/>
      <c r="C54" s="49"/>
      <c r="D54" s="49"/>
      <c r="E54" s="49"/>
      <c r="F54" s="49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1"/>
      <c r="U54" s="52"/>
      <c r="V54" s="52"/>
      <c r="X54" s="81"/>
      <c r="Y54" s="81"/>
      <c r="Z54" s="81"/>
    </row>
    <row r="55" spans="1:26" hidden="1" x14ac:dyDescent="0.2">
      <c r="A55" s="36" t="s">
        <v>62</v>
      </c>
      <c r="B55" s="58"/>
      <c r="C55" s="49"/>
      <c r="D55" s="49"/>
      <c r="E55" s="49"/>
      <c r="F55" s="49"/>
      <c r="G55" s="50" t="s">
        <v>29</v>
      </c>
      <c r="H55" s="50" t="s">
        <v>29</v>
      </c>
      <c r="I55" s="50" t="s">
        <v>29</v>
      </c>
      <c r="J55" s="50" t="s">
        <v>29</v>
      </c>
      <c r="K55" s="50" t="s">
        <v>29</v>
      </c>
      <c r="L55" s="50" t="s">
        <v>29</v>
      </c>
      <c r="M55" s="50">
        <v>14</v>
      </c>
      <c r="N55" s="50">
        <v>16</v>
      </c>
      <c r="O55" s="50">
        <v>18</v>
      </c>
      <c r="P55" s="50">
        <v>17</v>
      </c>
      <c r="Q55" s="50">
        <v>18</v>
      </c>
      <c r="R55" s="50">
        <v>21</v>
      </c>
      <c r="S55" s="51">
        <v>20</v>
      </c>
      <c r="U55" s="52"/>
      <c r="V55" s="52"/>
      <c r="X55" s="81"/>
      <c r="Y55" s="81"/>
      <c r="Z55" s="81"/>
    </row>
    <row r="56" spans="1:26" hidden="1" x14ac:dyDescent="0.2">
      <c r="A56" s="36" t="s">
        <v>63</v>
      </c>
      <c r="B56" s="58"/>
      <c r="C56" s="49"/>
      <c r="D56" s="49"/>
      <c r="E56" s="49"/>
      <c r="F56" s="49"/>
      <c r="G56" s="50" t="s">
        <v>29</v>
      </c>
      <c r="H56" s="50" t="s">
        <v>29</v>
      </c>
      <c r="I56" s="50" t="s">
        <v>29</v>
      </c>
      <c r="J56" s="50" t="s">
        <v>29</v>
      </c>
      <c r="K56" s="50" t="s">
        <v>29</v>
      </c>
      <c r="L56" s="50" t="s">
        <v>29</v>
      </c>
      <c r="M56" s="50"/>
      <c r="N56" s="50"/>
      <c r="O56" s="50"/>
      <c r="P56" s="50"/>
      <c r="Q56" s="50">
        <v>2</v>
      </c>
      <c r="R56" s="50">
        <v>3</v>
      </c>
      <c r="S56" s="51">
        <v>2</v>
      </c>
      <c r="U56" s="52"/>
      <c r="V56" s="52"/>
      <c r="X56" s="81"/>
      <c r="Y56" s="81"/>
      <c r="Z56" s="81"/>
    </row>
    <row r="57" spans="1:26" hidden="1" x14ac:dyDescent="0.2">
      <c r="A57" s="36" t="s">
        <v>64</v>
      </c>
      <c r="B57" s="58"/>
      <c r="C57" s="49"/>
      <c r="D57" s="49"/>
      <c r="E57" s="49"/>
      <c r="F57" s="49"/>
      <c r="G57" s="50" t="s">
        <v>29</v>
      </c>
      <c r="H57" s="50" t="s">
        <v>29</v>
      </c>
      <c r="I57" s="50" t="s">
        <v>29</v>
      </c>
      <c r="J57" s="50" t="s">
        <v>29</v>
      </c>
      <c r="K57" s="50" t="s">
        <v>29</v>
      </c>
      <c r="L57" s="50" t="s">
        <v>29</v>
      </c>
      <c r="M57" s="50">
        <v>40</v>
      </c>
      <c r="N57" s="50">
        <v>47</v>
      </c>
      <c r="O57" s="50">
        <v>47</v>
      </c>
      <c r="P57" s="50">
        <v>51</v>
      </c>
      <c r="Q57" s="50">
        <v>55</v>
      </c>
      <c r="R57" s="50">
        <v>55</v>
      </c>
      <c r="S57" s="51">
        <v>62</v>
      </c>
      <c r="U57" s="52"/>
      <c r="V57" s="52"/>
      <c r="X57" s="81"/>
      <c r="Y57" s="81"/>
      <c r="Z57" s="81"/>
    </row>
    <row r="58" spans="1:26" hidden="1" x14ac:dyDescent="0.2">
      <c r="A58" s="36" t="s">
        <v>65</v>
      </c>
      <c r="B58" s="58"/>
      <c r="C58" s="49"/>
      <c r="D58" s="49"/>
      <c r="E58" s="49"/>
      <c r="F58" s="49"/>
      <c r="G58" s="50" t="s">
        <v>29</v>
      </c>
      <c r="H58" s="50" t="s">
        <v>29</v>
      </c>
      <c r="I58" s="50" t="s">
        <v>29</v>
      </c>
      <c r="J58" s="50" t="s">
        <v>29</v>
      </c>
      <c r="K58" s="50" t="s">
        <v>29</v>
      </c>
      <c r="L58" s="50" t="s">
        <v>29</v>
      </c>
      <c r="M58" s="50">
        <v>10</v>
      </c>
      <c r="N58" s="50">
        <v>10</v>
      </c>
      <c r="O58" s="50">
        <v>13</v>
      </c>
      <c r="P58" s="50">
        <v>9</v>
      </c>
      <c r="Q58" s="50">
        <v>14</v>
      </c>
      <c r="R58" s="50">
        <v>18</v>
      </c>
      <c r="S58" s="51">
        <v>17</v>
      </c>
      <c r="U58" s="52"/>
      <c r="V58" s="52"/>
      <c r="X58" s="81"/>
      <c r="Y58" s="81"/>
      <c r="Z58" s="81"/>
    </row>
    <row r="59" spans="1:26" hidden="1" x14ac:dyDescent="0.2">
      <c r="A59" s="36" t="s">
        <v>66</v>
      </c>
      <c r="B59" s="58"/>
      <c r="C59" s="49"/>
      <c r="D59" s="49"/>
      <c r="E59" s="49"/>
      <c r="F59" s="49"/>
      <c r="G59" s="50" t="s">
        <v>29</v>
      </c>
      <c r="H59" s="50" t="s">
        <v>29</v>
      </c>
      <c r="I59" s="50" t="s">
        <v>29</v>
      </c>
      <c r="J59" s="50" t="s">
        <v>29</v>
      </c>
      <c r="K59" s="50" t="s">
        <v>29</v>
      </c>
      <c r="L59" s="50" t="s">
        <v>29</v>
      </c>
      <c r="M59" s="50">
        <v>9</v>
      </c>
      <c r="N59" s="50">
        <v>9</v>
      </c>
      <c r="O59" s="50">
        <v>9</v>
      </c>
      <c r="P59" s="50">
        <v>11</v>
      </c>
      <c r="Q59" s="50">
        <v>12</v>
      </c>
      <c r="R59" s="50">
        <v>10</v>
      </c>
      <c r="S59" s="51">
        <v>11</v>
      </c>
      <c r="U59" s="52"/>
      <c r="V59" s="52"/>
      <c r="X59" s="81"/>
      <c r="Y59" s="81"/>
      <c r="Z59" s="81"/>
    </row>
    <row r="60" spans="1:26" hidden="1" x14ac:dyDescent="0.2">
      <c r="G60" s="60"/>
      <c r="H60" s="61"/>
      <c r="I60" s="60"/>
      <c r="J60" s="61"/>
      <c r="K60" s="60"/>
      <c r="L60" s="61"/>
      <c r="M60" s="60"/>
      <c r="N60" s="61"/>
      <c r="O60" s="60"/>
      <c r="P60" s="60"/>
      <c r="Q60" s="61"/>
      <c r="R60" s="60"/>
      <c r="S60" s="62"/>
      <c r="U60" s="52"/>
      <c r="V60" s="52"/>
      <c r="X60" s="81"/>
      <c r="Y60" s="81"/>
      <c r="Z60" s="81"/>
    </row>
    <row r="61" spans="1:26" ht="14.25" customHeight="1" x14ac:dyDescent="0.2">
      <c r="A61" s="57" t="s">
        <v>83</v>
      </c>
      <c r="B61" s="58"/>
      <c r="C61" s="49"/>
      <c r="D61" s="49"/>
      <c r="E61" s="49"/>
      <c r="F61" s="49"/>
      <c r="G61" s="50" t="s">
        <v>29</v>
      </c>
      <c r="H61" s="50" t="s">
        <v>29</v>
      </c>
      <c r="I61" s="50" t="s">
        <v>29</v>
      </c>
      <c r="J61" s="50" t="s">
        <v>29</v>
      </c>
      <c r="K61" s="50" t="s">
        <v>29</v>
      </c>
      <c r="L61" s="50" t="s">
        <v>29</v>
      </c>
      <c r="M61" s="50">
        <v>117</v>
      </c>
      <c r="N61" s="50">
        <v>147</v>
      </c>
      <c r="O61" s="50">
        <v>151</v>
      </c>
      <c r="P61" s="50">
        <v>156</v>
      </c>
      <c r="Q61" s="50">
        <v>154</v>
      </c>
      <c r="R61" s="50">
        <v>159</v>
      </c>
      <c r="S61" s="51">
        <v>164</v>
      </c>
      <c r="T61" s="32">
        <v>162</v>
      </c>
      <c r="U61" s="52">
        <v>159</v>
      </c>
      <c r="V61" s="52">
        <v>163</v>
      </c>
      <c r="W61" s="32">
        <v>165</v>
      </c>
      <c r="X61" s="81">
        <v>155</v>
      </c>
      <c r="Y61" s="81">
        <v>150</v>
      </c>
      <c r="Z61" s="81">
        <v>148</v>
      </c>
    </row>
    <row r="62" spans="1:26" ht="10.5" hidden="1" customHeight="1" x14ac:dyDescent="0.2"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4"/>
      <c r="U62" s="52"/>
      <c r="V62" s="52"/>
      <c r="X62" s="81"/>
      <c r="Y62" s="81"/>
      <c r="Z62" s="81"/>
    </row>
    <row r="63" spans="1:26" ht="1.5" hidden="1" customHeight="1" x14ac:dyDescent="0.2"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4"/>
      <c r="U63" s="52"/>
      <c r="V63" s="52"/>
      <c r="X63" s="81"/>
      <c r="Y63" s="81"/>
      <c r="Z63" s="81"/>
    </row>
    <row r="64" spans="1:26" hidden="1" x14ac:dyDescent="0.2"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4"/>
      <c r="U64" s="52"/>
      <c r="V64" s="52"/>
      <c r="X64" s="81"/>
      <c r="Y64" s="81"/>
      <c r="Z64" s="81"/>
    </row>
    <row r="65" spans="1:26" ht="15.75" hidden="1" x14ac:dyDescent="0.25">
      <c r="A65" s="148" t="s">
        <v>80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9"/>
      <c r="U65" s="52"/>
      <c r="V65" s="52"/>
      <c r="X65" s="81"/>
      <c r="Y65" s="81"/>
      <c r="Z65" s="81"/>
    </row>
    <row r="66" spans="1:26" ht="16.5" hidden="1" thickBot="1" x14ac:dyDescent="0.3">
      <c r="A66" s="150" t="s">
        <v>41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1"/>
      <c r="U66" s="52"/>
      <c r="V66" s="52"/>
      <c r="X66" s="81"/>
      <c r="Y66" s="81"/>
      <c r="Z66" s="81"/>
    </row>
    <row r="67" spans="1:26" ht="15.75" hidden="1" thickTop="1" x14ac:dyDescent="0.2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4"/>
      <c r="U67" s="52"/>
      <c r="V67" s="52"/>
      <c r="X67" s="81"/>
      <c r="Y67" s="81"/>
      <c r="Z67" s="81"/>
    </row>
    <row r="68" spans="1:26" hidden="1" x14ac:dyDescent="0.2">
      <c r="A68" s="36"/>
      <c r="B68" s="65" t="s">
        <v>0</v>
      </c>
      <c r="C68" s="65"/>
      <c r="D68" s="65"/>
      <c r="E68" s="65"/>
      <c r="F68" s="65"/>
      <c r="G68" s="146" t="s">
        <v>30</v>
      </c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7"/>
      <c r="U68" s="52"/>
      <c r="V68" s="52"/>
      <c r="X68" s="81"/>
      <c r="Y68" s="81"/>
      <c r="Z68" s="81"/>
    </row>
    <row r="69" spans="1:26" hidden="1" x14ac:dyDescent="0.2">
      <c r="A69" s="37" t="s">
        <v>1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9"/>
      <c r="U69" s="52"/>
      <c r="V69" s="52"/>
      <c r="X69" s="81"/>
      <c r="Y69" s="81"/>
      <c r="Z69" s="81"/>
    </row>
    <row r="70" spans="1:26" ht="15.75" hidden="1" x14ac:dyDescent="0.25">
      <c r="A70" s="66"/>
      <c r="B70" s="67" t="s">
        <v>2</v>
      </c>
      <c r="C70" s="67" t="s">
        <v>3</v>
      </c>
      <c r="D70" s="67" t="s">
        <v>4</v>
      </c>
      <c r="E70" s="67" t="s">
        <v>5</v>
      </c>
      <c r="F70" s="67" t="s">
        <v>6</v>
      </c>
      <c r="G70" s="67" t="s">
        <v>7</v>
      </c>
      <c r="H70" s="67" t="s">
        <v>8</v>
      </c>
      <c r="I70" s="67" t="s">
        <v>9</v>
      </c>
      <c r="J70" s="67" t="s">
        <v>10</v>
      </c>
      <c r="K70" s="67">
        <v>1994</v>
      </c>
      <c r="L70" s="67">
        <v>1995</v>
      </c>
      <c r="M70" s="67">
        <v>1996</v>
      </c>
      <c r="N70" s="67">
        <v>1997</v>
      </c>
      <c r="O70" s="67">
        <v>1998</v>
      </c>
      <c r="P70" s="67">
        <v>1999</v>
      </c>
      <c r="Q70" s="67">
        <v>2000</v>
      </c>
      <c r="R70" s="67">
        <v>2001</v>
      </c>
      <c r="S70" s="68">
        <v>2002</v>
      </c>
      <c r="U70" s="52"/>
      <c r="V70" s="52"/>
      <c r="X70" s="81"/>
      <c r="Y70" s="81"/>
      <c r="Z70" s="81"/>
    </row>
    <row r="71" spans="1:26" hidden="1" x14ac:dyDescent="0.2">
      <c r="A71" s="36"/>
      <c r="B71" s="58"/>
      <c r="C71" s="49"/>
      <c r="D71" s="49"/>
      <c r="E71" s="49"/>
      <c r="F71" s="49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69"/>
      <c r="U71" s="52"/>
      <c r="V71" s="52"/>
      <c r="X71" s="81"/>
      <c r="Y71" s="81"/>
      <c r="Z71" s="81"/>
    </row>
    <row r="72" spans="1:26" hidden="1" x14ac:dyDescent="0.2">
      <c r="A72" s="57" t="s">
        <v>68</v>
      </c>
      <c r="B72" s="58">
        <f t="shared" ref="B72:S72" si="6">SUM(B74:B82)</f>
        <v>220</v>
      </c>
      <c r="C72" s="49">
        <f t="shared" si="6"/>
        <v>276</v>
      </c>
      <c r="D72" s="49">
        <f t="shared" si="6"/>
        <v>320</v>
      </c>
      <c r="E72" s="49">
        <f t="shared" si="6"/>
        <v>308</v>
      </c>
      <c r="F72" s="49">
        <f t="shared" si="6"/>
        <v>334</v>
      </c>
      <c r="G72" s="50">
        <f t="shared" si="6"/>
        <v>317</v>
      </c>
      <c r="H72" s="50">
        <f t="shared" si="6"/>
        <v>323</v>
      </c>
      <c r="I72" s="50">
        <f t="shared" si="6"/>
        <v>309</v>
      </c>
      <c r="J72" s="50">
        <f t="shared" si="6"/>
        <v>345</v>
      </c>
      <c r="K72" s="50">
        <f t="shared" si="6"/>
        <v>387</v>
      </c>
      <c r="L72" s="50">
        <f t="shared" si="6"/>
        <v>447</v>
      </c>
      <c r="M72" s="50">
        <f t="shared" si="6"/>
        <v>360</v>
      </c>
      <c r="N72" s="50">
        <f t="shared" si="6"/>
        <v>422</v>
      </c>
      <c r="O72" s="50">
        <f t="shared" si="6"/>
        <v>419</v>
      </c>
      <c r="P72" s="50">
        <f t="shared" si="6"/>
        <v>436</v>
      </c>
      <c r="Q72" s="50">
        <f t="shared" si="6"/>
        <v>491</v>
      </c>
      <c r="R72" s="50">
        <f t="shared" si="6"/>
        <v>529</v>
      </c>
      <c r="S72" s="51">
        <f t="shared" si="6"/>
        <v>562</v>
      </c>
      <c r="U72" s="52"/>
      <c r="V72" s="52"/>
      <c r="X72" s="81"/>
      <c r="Y72" s="81"/>
      <c r="Z72" s="81"/>
    </row>
    <row r="73" spans="1:26" hidden="1" x14ac:dyDescent="0.2">
      <c r="A73" s="36"/>
      <c r="B73" s="58"/>
      <c r="C73" s="49"/>
      <c r="D73" s="49"/>
      <c r="E73" s="49"/>
      <c r="F73" s="49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1"/>
      <c r="U73" s="52"/>
      <c r="V73" s="52"/>
      <c r="X73" s="81"/>
      <c r="Y73" s="81"/>
      <c r="Z73" s="81"/>
    </row>
    <row r="74" spans="1:26" x14ac:dyDescent="0.2">
      <c r="A74" s="57" t="s">
        <v>84</v>
      </c>
      <c r="B74" s="58">
        <v>28</v>
      </c>
      <c r="C74" s="49">
        <v>33</v>
      </c>
      <c r="D74" s="49">
        <v>50</v>
      </c>
      <c r="E74" s="49">
        <v>45</v>
      </c>
      <c r="F74" s="49">
        <v>51</v>
      </c>
      <c r="G74" s="50">
        <v>48</v>
      </c>
      <c r="H74" s="50">
        <v>50</v>
      </c>
      <c r="I74" s="50">
        <v>48</v>
      </c>
      <c r="J74" s="50">
        <v>47</v>
      </c>
      <c r="K74" s="50">
        <v>49</v>
      </c>
      <c r="L74" s="50">
        <v>59</v>
      </c>
      <c r="M74" s="50">
        <v>53</v>
      </c>
      <c r="N74" s="50">
        <v>59</v>
      </c>
      <c r="O74" s="50">
        <v>59</v>
      </c>
      <c r="P74" s="50">
        <v>60</v>
      </c>
      <c r="Q74" s="50">
        <v>72</v>
      </c>
      <c r="R74" s="50">
        <v>79</v>
      </c>
      <c r="S74" s="51">
        <v>79</v>
      </c>
      <c r="T74" s="32">
        <v>79</v>
      </c>
      <c r="U74" s="52">
        <v>79</v>
      </c>
      <c r="V74" s="52">
        <v>82</v>
      </c>
      <c r="W74" s="32">
        <f>77+14</f>
        <v>91</v>
      </c>
      <c r="X74" s="81">
        <f>75+15</f>
        <v>90</v>
      </c>
      <c r="Y74" s="81">
        <v>74</v>
      </c>
      <c r="Z74" s="81">
        <f>77+16</f>
        <v>93</v>
      </c>
    </row>
    <row r="75" spans="1:26" x14ac:dyDescent="0.2">
      <c r="A75" s="57" t="s">
        <v>85</v>
      </c>
      <c r="B75" s="58"/>
      <c r="C75" s="49"/>
      <c r="D75" s="49"/>
      <c r="E75" s="49"/>
      <c r="F75" s="49"/>
      <c r="G75" s="50" t="s">
        <v>29</v>
      </c>
      <c r="H75" s="50" t="s">
        <v>29</v>
      </c>
      <c r="I75" s="50" t="s">
        <v>29</v>
      </c>
      <c r="J75" s="50" t="s">
        <v>29</v>
      </c>
      <c r="K75" s="50" t="s">
        <v>29</v>
      </c>
      <c r="L75" s="50" t="s">
        <v>29</v>
      </c>
      <c r="M75" s="50" t="s">
        <v>29</v>
      </c>
      <c r="N75" s="50">
        <v>12</v>
      </c>
      <c r="O75" s="50">
        <v>13</v>
      </c>
      <c r="P75" s="50">
        <v>15</v>
      </c>
      <c r="Q75" s="50">
        <v>26</v>
      </c>
      <c r="R75" s="50">
        <v>36</v>
      </c>
      <c r="S75" s="51">
        <v>38</v>
      </c>
      <c r="T75" s="32">
        <v>40</v>
      </c>
      <c r="U75" s="52">
        <v>42</v>
      </c>
      <c r="V75" s="52">
        <v>42</v>
      </c>
      <c r="W75" s="32">
        <v>42</v>
      </c>
      <c r="X75" s="81">
        <v>41</v>
      </c>
      <c r="Y75" s="81">
        <v>47</v>
      </c>
      <c r="Z75" s="81">
        <v>47</v>
      </c>
    </row>
    <row r="76" spans="1:26" x14ac:dyDescent="0.2">
      <c r="A76" s="57" t="s">
        <v>86</v>
      </c>
      <c r="B76" s="58">
        <v>11</v>
      </c>
      <c r="C76" s="49">
        <v>18</v>
      </c>
      <c r="D76" s="49">
        <v>19</v>
      </c>
      <c r="E76" s="49">
        <v>16</v>
      </c>
      <c r="F76" s="49">
        <v>22</v>
      </c>
      <c r="G76" s="50">
        <v>21</v>
      </c>
      <c r="H76" s="50">
        <v>23</v>
      </c>
      <c r="I76" s="50">
        <v>23</v>
      </c>
      <c r="J76" s="50">
        <v>23</v>
      </c>
      <c r="K76" s="50">
        <v>26</v>
      </c>
      <c r="L76" s="50">
        <v>38</v>
      </c>
      <c r="M76" s="50">
        <v>42</v>
      </c>
      <c r="N76" s="50">
        <v>44</v>
      </c>
      <c r="O76" s="50">
        <v>47</v>
      </c>
      <c r="P76" s="50">
        <v>53</v>
      </c>
      <c r="Q76" s="50">
        <v>71</v>
      </c>
      <c r="R76" s="50">
        <v>77</v>
      </c>
      <c r="S76" s="51">
        <v>76</v>
      </c>
      <c r="T76" s="32">
        <v>74</v>
      </c>
      <c r="U76" s="52">
        <v>71</v>
      </c>
      <c r="V76" s="52">
        <v>78</v>
      </c>
      <c r="W76" s="32">
        <f>56+5+14</f>
        <v>75</v>
      </c>
      <c r="X76" s="81">
        <f>64+10+18</f>
        <v>92</v>
      </c>
      <c r="Y76" s="81">
        <v>71</v>
      </c>
      <c r="Z76" s="81">
        <f>70+11+16</f>
        <v>97</v>
      </c>
    </row>
    <row r="77" spans="1:26" x14ac:dyDescent="0.2">
      <c r="A77" s="57" t="s">
        <v>87</v>
      </c>
      <c r="B77" s="58">
        <v>76</v>
      </c>
      <c r="C77" s="49">
        <v>89</v>
      </c>
      <c r="D77" s="49">
        <v>98</v>
      </c>
      <c r="E77" s="49">
        <v>94</v>
      </c>
      <c r="F77" s="49">
        <v>91</v>
      </c>
      <c r="G77" s="50">
        <v>85</v>
      </c>
      <c r="H77" s="50">
        <v>83</v>
      </c>
      <c r="I77" s="50">
        <v>71</v>
      </c>
      <c r="J77" s="50">
        <v>80</v>
      </c>
      <c r="K77" s="50">
        <v>86</v>
      </c>
      <c r="L77" s="50">
        <v>85</v>
      </c>
      <c r="M77" s="50">
        <v>87</v>
      </c>
      <c r="N77" s="50">
        <v>97</v>
      </c>
      <c r="O77" s="50">
        <v>92</v>
      </c>
      <c r="P77" s="50">
        <v>93</v>
      </c>
      <c r="Q77" s="50">
        <v>100</v>
      </c>
      <c r="R77" s="50">
        <v>102</v>
      </c>
      <c r="S77" s="51">
        <v>123</v>
      </c>
      <c r="T77" s="32">
        <v>127</v>
      </c>
      <c r="U77" s="52">
        <v>123</v>
      </c>
      <c r="V77" s="52">
        <v>120</v>
      </c>
      <c r="W77" s="32">
        <v>119</v>
      </c>
      <c r="X77" s="81">
        <v>118</v>
      </c>
      <c r="Y77" s="81">
        <v>119</v>
      </c>
      <c r="Z77" s="81">
        <v>117</v>
      </c>
    </row>
    <row r="78" spans="1:26" ht="14.25" hidden="1" customHeight="1" x14ac:dyDescent="0.2">
      <c r="A78" s="57" t="s">
        <v>24</v>
      </c>
      <c r="B78" s="58">
        <v>71</v>
      </c>
      <c r="C78" s="49">
        <v>107</v>
      </c>
      <c r="D78" s="49">
        <v>104</v>
      </c>
      <c r="E78" s="49">
        <v>102</v>
      </c>
      <c r="F78" s="49">
        <v>103</v>
      </c>
      <c r="G78" s="50">
        <v>98</v>
      </c>
      <c r="H78" s="50">
        <v>98</v>
      </c>
      <c r="I78" s="50">
        <v>98</v>
      </c>
      <c r="J78" s="50">
        <v>98</v>
      </c>
      <c r="K78" s="50">
        <v>96</v>
      </c>
      <c r="L78" s="50">
        <v>111</v>
      </c>
      <c r="M78" s="50" t="s">
        <v>29</v>
      </c>
      <c r="N78" s="50" t="s">
        <v>29</v>
      </c>
      <c r="O78" s="50" t="s">
        <v>29</v>
      </c>
      <c r="P78" s="50" t="s">
        <v>29</v>
      </c>
      <c r="Q78" s="50"/>
      <c r="R78" s="50"/>
      <c r="S78" s="51" t="s">
        <v>29</v>
      </c>
      <c r="U78" s="52"/>
      <c r="V78" s="52"/>
      <c r="X78" s="81"/>
      <c r="Y78" s="81"/>
      <c r="Z78" s="81"/>
    </row>
    <row r="79" spans="1:26" ht="15" customHeight="1" x14ac:dyDescent="0.2">
      <c r="A79" s="57" t="s">
        <v>88</v>
      </c>
      <c r="B79" s="70" t="s">
        <v>16</v>
      </c>
      <c r="C79" s="56" t="s">
        <v>16</v>
      </c>
      <c r="D79" s="49">
        <v>11</v>
      </c>
      <c r="E79" s="49">
        <v>9</v>
      </c>
      <c r="F79" s="49">
        <v>15</v>
      </c>
      <c r="G79" s="50">
        <v>14</v>
      </c>
      <c r="H79" s="50">
        <v>16</v>
      </c>
      <c r="I79" s="50">
        <v>16</v>
      </c>
      <c r="J79" s="50">
        <v>21</v>
      </c>
      <c r="K79" s="50">
        <v>24</v>
      </c>
      <c r="L79" s="50">
        <v>35</v>
      </c>
      <c r="M79" s="50">
        <v>38</v>
      </c>
      <c r="N79" s="50">
        <v>38</v>
      </c>
      <c r="O79" s="50">
        <v>40</v>
      </c>
      <c r="P79" s="50">
        <v>41</v>
      </c>
      <c r="Q79" s="50">
        <v>41</v>
      </c>
      <c r="R79" s="50">
        <v>51</v>
      </c>
      <c r="S79" s="51">
        <v>50</v>
      </c>
      <c r="T79" s="32">
        <v>51</v>
      </c>
      <c r="U79" s="52">
        <v>50</v>
      </c>
      <c r="V79" s="52">
        <v>50</v>
      </c>
      <c r="W79" s="32">
        <v>54</v>
      </c>
      <c r="X79" s="81">
        <v>62</v>
      </c>
      <c r="Y79" s="81">
        <v>57</v>
      </c>
      <c r="Z79" s="81">
        <v>59</v>
      </c>
    </row>
    <row r="80" spans="1:26" ht="0.75" hidden="1" customHeight="1" x14ac:dyDescent="0.2">
      <c r="A80" s="57" t="s">
        <v>26</v>
      </c>
      <c r="B80" s="70" t="s">
        <v>16</v>
      </c>
      <c r="C80" s="56" t="s">
        <v>16</v>
      </c>
      <c r="D80" s="56" t="s">
        <v>16</v>
      </c>
      <c r="E80" s="56" t="s">
        <v>16</v>
      </c>
      <c r="F80" s="56" t="s">
        <v>16</v>
      </c>
      <c r="G80" s="50" t="s">
        <v>16</v>
      </c>
      <c r="H80" s="50" t="s">
        <v>16</v>
      </c>
      <c r="I80" s="50" t="s">
        <v>16</v>
      </c>
      <c r="J80" s="50">
        <v>13</v>
      </c>
      <c r="K80" s="50">
        <v>16</v>
      </c>
      <c r="L80" s="50">
        <v>20</v>
      </c>
      <c r="M80" s="50">
        <v>24</v>
      </c>
      <c r="N80" s="50">
        <v>31</v>
      </c>
      <c r="O80" s="50">
        <v>34</v>
      </c>
      <c r="P80" s="50">
        <v>35</v>
      </c>
      <c r="Q80" s="50">
        <v>36</v>
      </c>
      <c r="R80" s="50">
        <v>43</v>
      </c>
      <c r="S80" s="51">
        <v>47</v>
      </c>
      <c r="U80" s="52"/>
      <c r="V80" s="52"/>
      <c r="X80" s="81"/>
      <c r="Y80" s="81"/>
      <c r="Z80" s="81"/>
    </row>
    <row r="81" spans="1:26" hidden="1" x14ac:dyDescent="0.2">
      <c r="A81" s="59" t="s">
        <v>27</v>
      </c>
      <c r="B81" s="70" t="s">
        <v>16</v>
      </c>
      <c r="C81" s="56" t="s">
        <v>16</v>
      </c>
      <c r="D81" s="56" t="s">
        <v>16</v>
      </c>
      <c r="E81" s="56" t="s">
        <v>16</v>
      </c>
      <c r="F81" s="56" t="s">
        <v>16</v>
      </c>
      <c r="G81" s="50" t="s">
        <v>16</v>
      </c>
      <c r="H81" s="50" t="s">
        <v>16</v>
      </c>
      <c r="I81" s="50" t="s">
        <v>16</v>
      </c>
      <c r="J81" s="50" t="s">
        <v>16</v>
      </c>
      <c r="K81" s="50">
        <v>27</v>
      </c>
      <c r="L81" s="50">
        <v>32</v>
      </c>
      <c r="M81" s="50">
        <v>47</v>
      </c>
      <c r="N81" s="50">
        <v>51</v>
      </c>
      <c r="O81" s="50">
        <v>49</v>
      </c>
      <c r="P81" s="50">
        <v>50</v>
      </c>
      <c r="Q81" s="50">
        <v>51</v>
      </c>
      <c r="R81" s="50">
        <v>48</v>
      </c>
      <c r="S81" s="51">
        <v>46</v>
      </c>
      <c r="U81" s="52"/>
      <c r="V81" s="52"/>
      <c r="X81" s="81"/>
      <c r="Y81" s="81"/>
      <c r="Z81" s="81"/>
    </row>
    <row r="82" spans="1:26" ht="15" customHeight="1" x14ac:dyDescent="0.2">
      <c r="A82" s="57" t="s">
        <v>89</v>
      </c>
      <c r="B82" s="58">
        <v>34</v>
      </c>
      <c r="C82" s="49">
        <v>29</v>
      </c>
      <c r="D82" s="49">
        <v>38</v>
      </c>
      <c r="E82" s="49">
        <v>42</v>
      </c>
      <c r="F82" s="49">
        <v>52</v>
      </c>
      <c r="G82" s="50">
        <v>51</v>
      </c>
      <c r="H82" s="50">
        <v>53</v>
      </c>
      <c r="I82" s="50">
        <v>53</v>
      </c>
      <c r="J82" s="50">
        <v>63</v>
      </c>
      <c r="K82" s="50">
        <v>63</v>
      </c>
      <c r="L82" s="50">
        <v>67</v>
      </c>
      <c r="M82" s="50">
        <v>69</v>
      </c>
      <c r="N82" s="50">
        <v>90</v>
      </c>
      <c r="O82" s="50">
        <v>85</v>
      </c>
      <c r="P82" s="50">
        <v>89</v>
      </c>
      <c r="Q82" s="50">
        <v>94</v>
      </c>
      <c r="R82" s="50">
        <v>93</v>
      </c>
      <c r="S82" s="51">
        <v>103</v>
      </c>
      <c r="T82" s="32">
        <v>98</v>
      </c>
      <c r="U82" s="52">
        <v>85</v>
      </c>
      <c r="V82" s="52">
        <v>91</v>
      </c>
      <c r="W82" s="32">
        <f>95+3</f>
        <v>98</v>
      </c>
      <c r="X82" s="81">
        <f>117+4</f>
        <v>121</v>
      </c>
      <c r="Y82" s="81">
        <v>120</v>
      </c>
      <c r="Z82" s="81">
        <v>115</v>
      </c>
    </row>
    <row r="83" spans="1:26" ht="9" hidden="1" customHeight="1" x14ac:dyDescent="0.2">
      <c r="A83" s="36"/>
      <c r="B83" s="58"/>
      <c r="C83" s="49"/>
      <c r="D83" s="49"/>
      <c r="E83" s="49"/>
      <c r="F83" s="49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1"/>
      <c r="U83" s="52"/>
      <c r="V83" s="52"/>
      <c r="X83" s="81"/>
      <c r="Y83" s="81"/>
      <c r="Z83" s="81"/>
    </row>
    <row r="84" spans="1:26" hidden="1" x14ac:dyDescent="0.2">
      <c r="A84" s="57" t="s">
        <v>72</v>
      </c>
      <c r="B84" s="58">
        <f t="shared" ref="B84:J84" si="7">SUM(B88:B90)</f>
        <v>19</v>
      </c>
      <c r="C84" s="49">
        <f t="shared" si="7"/>
        <v>24</v>
      </c>
      <c r="D84" s="49">
        <f t="shared" si="7"/>
        <v>15</v>
      </c>
      <c r="E84" s="49">
        <f t="shared" si="7"/>
        <v>11</v>
      </c>
      <c r="F84" s="49">
        <f t="shared" si="7"/>
        <v>15</v>
      </c>
      <c r="G84" s="50">
        <f t="shared" si="7"/>
        <v>15</v>
      </c>
      <c r="H84" s="50">
        <f t="shared" si="7"/>
        <v>14</v>
      </c>
      <c r="I84" s="50">
        <f t="shared" si="7"/>
        <v>14</v>
      </c>
      <c r="J84" s="50">
        <f t="shared" si="7"/>
        <v>5</v>
      </c>
      <c r="K84" s="50">
        <f>SUM(K87:K90)</f>
        <v>11</v>
      </c>
      <c r="L84" s="50">
        <f>SUM(L87:L90)</f>
        <v>14</v>
      </c>
      <c r="M84" s="50">
        <f>SUM(M88:M90)</f>
        <v>11</v>
      </c>
      <c r="N84" s="50" t="s">
        <v>29</v>
      </c>
      <c r="O84" s="50" t="s">
        <v>29</v>
      </c>
      <c r="P84" s="50" t="s">
        <v>29</v>
      </c>
      <c r="Q84" s="50">
        <f>SUM(Q86:Q90)</f>
        <v>8</v>
      </c>
      <c r="R84" s="50">
        <f>SUM(R86:R90)</f>
        <v>11</v>
      </c>
      <c r="S84" s="51">
        <f>SUM(S86:S90)</f>
        <v>11</v>
      </c>
      <c r="U84" s="52"/>
      <c r="V84" s="52"/>
      <c r="X84" s="81"/>
      <c r="Y84" s="81"/>
      <c r="Z84" s="81"/>
    </row>
    <row r="85" spans="1:26" ht="11.25" hidden="1" customHeight="1" x14ac:dyDescent="0.2">
      <c r="A85" s="71"/>
      <c r="B85" s="58"/>
      <c r="C85" s="49"/>
      <c r="D85" s="49"/>
      <c r="E85" s="49"/>
      <c r="F85" s="49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1"/>
      <c r="U85" s="52"/>
      <c r="V85" s="52"/>
      <c r="X85" s="81"/>
      <c r="Y85" s="81"/>
      <c r="Z85" s="81"/>
    </row>
    <row r="86" spans="1:26" ht="0.75" hidden="1" customHeight="1" x14ac:dyDescent="0.2">
      <c r="A86" s="57" t="s">
        <v>73</v>
      </c>
      <c r="B86" s="58"/>
      <c r="C86" s="49"/>
      <c r="D86" s="49"/>
      <c r="E86" s="49"/>
      <c r="F86" s="49"/>
      <c r="G86" s="50" t="s">
        <v>29</v>
      </c>
      <c r="H86" s="50" t="s">
        <v>29</v>
      </c>
      <c r="I86" s="50" t="s">
        <v>29</v>
      </c>
      <c r="J86" s="50" t="s">
        <v>29</v>
      </c>
      <c r="K86" s="50" t="s">
        <v>35</v>
      </c>
      <c r="L86" s="50" t="s">
        <v>29</v>
      </c>
      <c r="M86" s="50" t="s">
        <v>29</v>
      </c>
      <c r="N86" s="50" t="s">
        <v>29</v>
      </c>
      <c r="O86" s="50" t="s">
        <v>29</v>
      </c>
      <c r="P86" s="50" t="s">
        <v>29</v>
      </c>
      <c r="Q86" s="50">
        <v>1</v>
      </c>
      <c r="R86" s="50">
        <v>3</v>
      </c>
      <c r="S86" s="51">
        <v>3</v>
      </c>
      <c r="U86" s="52"/>
      <c r="V86" s="52"/>
      <c r="X86" s="81"/>
      <c r="Y86" s="81"/>
      <c r="Z86" s="81"/>
    </row>
    <row r="87" spans="1:26" hidden="1" x14ac:dyDescent="0.2">
      <c r="A87" s="59" t="s">
        <v>74</v>
      </c>
      <c r="B87" s="70" t="s">
        <v>16</v>
      </c>
      <c r="C87" s="56" t="s">
        <v>16</v>
      </c>
      <c r="D87" s="56" t="s">
        <v>16</v>
      </c>
      <c r="E87" s="56" t="s">
        <v>16</v>
      </c>
      <c r="F87" s="56" t="s">
        <v>16</v>
      </c>
      <c r="G87" s="50" t="s">
        <v>16</v>
      </c>
      <c r="H87" s="50" t="s">
        <v>16</v>
      </c>
      <c r="I87" s="50" t="s">
        <v>16</v>
      </c>
      <c r="J87" s="50" t="s">
        <v>16</v>
      </c>
      <c r="K87" s="50">
        <v>5</v>
      </c>
      <c r="L87" s="50">
        <v>6</v>
      </c>
      <c r="M87" s="50" t="s">
        <v>16</v>
      </c>
      <c r="N87" s="50" t="s">
        <v>16</v>
      </c>
      <c r="O87" s="50" t="s">
        <v>29</v>
      </c>
      <c r="P87" s="50" t="s">
        <v>29</v>
      </c>
      <c r="Q87" s="50" t="s">
        <v>16</v>
      </c>
      <c r="R87" s="50" t="s">
        <v>29</v>
      </c>
      <c r="S87" s="51" t="s">
        <v>29</v>
      </c>
      <c r="U87" s="52"/>
      <c r="V87" s="52"/>
      <c r="X87" s="81"/>
      <c r="Y87" s="81"/>
      <c r="Z87" s="81"/>
    </row>
    <row r="88" spans="1:26" hidden="1" x14ac:dyDescent="0.2">
      <c r="A88" s="57" t="s">
        <v>75</v>
      </c>
      <c r="B88" s="58">
        <v>4</v>
      </c>
      <c r="C88" s="49">
        <v>4</v>
      </c>
      <c r="D88" s="49">
        <v>4</v>
      </c>
      <c r="E88" s="49">
        <v>2</v>
      </c>
      <c r="F88" s="49">
        <v>3</v>
      </c>
      <c r="G88" s="50">
        <v>4</v>
      </c>
      <c r="H88" s="50">
        <v>3</v>
      </c>
      <c r="I88" s="50">
        <v>3</v>
      </c>
      <c r="J88" s="50">
        <v>5</v>
      </c>
      <c r="K88" s="50">
        <v>6</v>
      </c>
      <c r="L88" s="50">
        <v>8</v>
      </c>
      <c r="M88" s="50">
        <v>11</v>
      </c>
      <c r="N88" s="50" t="s">
        <v>29</v>
      </c>
      <c r="O88" s="50" t="s">
        <v>29</v>
      </c>
      <c r="P88" s="50" t="s">
        <v>29</v>
      </c>
      <c r="Q88" s="50" t="s">
        <v>29</v>
      </c>
      <c r="R88" s="50" t="s">
        <v>29</v>
      </c>
      <c r="S88" s="51" t="s">
        <v>29</v>
      </c>
      <c r="U88" s="52"/>
      <c r="V88" s="52"/>
      <c r="X88" s="81"/>
      <c r="Y88" s="81"/>
      <c r="Z88" s="81"/>
    </row>
    <row r="89" spans="1:26" hidden="1" x14ac:dyDescent="0.2">
      <c r="A89" s="57" t="s">
        <v>76</v>
      </c>
      <c r="B89" s="58">
        <v>6</v>
      </c>
      <c r="C89" s="49">
        <v>9</v>
      </c>
      <c r="D89" s="49">
        <v>11</v>
      </c>
      <c r="E89" s="49">
        <v>9</v>
      </c>
      <c r="F89" s="49">
        <v>12</v>
      </c>
      <c r="G89" s="50">
        <v>11</v>
      </c>
      <c r="H89" s="50">
        <v>11</v>
      </c>
      <c r="I89" s="50">
        <v>11</v>
      </c>
      <c r="J89" s="50" t="s">
        <v>29</v>
      </c>
      <c r="K89" s="50" t="s">
        <v>29</v>
      </c>
      <c r="L89" s="50" t="s">
        <v>29</v>
      </c>
      <c r="M89" s="50" t="s">
        <v>29</v>
      </c>
      <c r="N89" s="50" t="s">
        <v>29</v>
      </c>
      <c r="O89" s="50" t="s">
        <v>29</v>
      </c>
      <c r="P89" s="50" t="s">
        <v>29</v>
      </c>
      <c r="Q89" s="50" t="s">
        <v>29</v>
      </c>
      <c r="R89" s="50" t="s">
        <v>29</v>
      </c>
      <c r="S89" s="51" t="s">
        <v>29</v>
      </c>
      <c r="U89" s="52"/>
      <c r="V89" s="52"/>
      <c r="X89" s="81"/>
      <c r="Y89" s="81"/>
      <c r="Z89" s="81"/>
    </row>
    <row r="90" spans="1:26" hidden="1" x14ac:dyDescent="0.2">
      <c r="A90" s="57" t="s">
        <v>31</v>
      </c>
      <c r="B90" s="58">
        <v>9</v>
      </c>
      <c r="C90" s="49">
        <v>11</v>
      </c>
      <c r="D90" s="72" t="s">
        <v>16</v>
      </c>
      <c r="E90" s="72" t="s">
        <v>16</v>
      </c>
      <c r="F90" s="72" t="s">
        <v>16</v>
      </c>
      <c r="G90" s="73" t="s">
        <v>16</v>
      </c>
      <c r="H90" s="73" t="s">
        <v>16</v>
      </c>
      <c r="I90" s="73" t="s">
        <v>16</v>
      </c>
      <c r="J90" s="73" t="s">
        <v>16</v>
      </c>
      <c r="K90" s="73" t="s">
        <v>16</v>
      </c>
      <c r="L90" s="73" t="s">
        <v>16</v>
      </c>
      <c r="M90" s="73" t="s">
        <v>16</v>
      </c>
      <c r="N90" s="73" t="s">
        <v>16</v>
      </c>
      <c r="O90" s="73" t="s">
        <v>16</v>
      </c>
      <c r="P90" s="73" t="s">
        <v>16</v>
      </c>
      <c r="Q90" s="73">
        <v>7</v>
      </c>
      <c r="R90" s="73">
        <v>8</v>
      </c>
      <c r="S90" s="74">
        <v>8</v>
      </c>
      <c r="U90" s="52"/>
      <c r="V90" s="52"/>
      <c r="X90" s="81"/>
      <c r="Y90" s="81"/>
      <c r="Z90" s="81"/>
    </row>
    <row r="91" spans="1:26" hidden="1" x14ac:dyDescent="0.2">
      <c r="A91" s="57"/>
      <c r="B91" s="58"/>
      <c r="C91" s="49"/>
      <c r="D91" s="72"/>
      <c r="E91" s="72"/>
      <c r="F91" s="72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4"/>
      <c r="U91" s="52"/>
      <c r="V91" s="52"/>
      <c r="X91" s="81"/>
      <c r="Y91" s="81"/>
      <c r="Z91" s="81"/>
    </row>
    <row r="92" spans="1:26" hidden="1" x14ac:dyDescent="0.2">
      <c r="A92" s="57" t="s">
        <v>77</v>
      </c>
      <c r="B92" s="58"/>
      <c r="C92" s="49"/>
      <c r="D92" s="72"/>
      <c r="E92" s="72"/>
      <c r="F92" s="72"/>
      <c r="G92" s="73" t="s">
        <v>29</v>
      </c>
      <c r="H92" s="73" t="s">
        <v>29</v>
      </c>
      <c r="I92" s="73" t="s">
        <v>34</v>
      </c>
      <c r="J92" s="73" t="s">
        <v>29</v>
      </c>
      <c r="K92" s="73" t="s">
        <v>29</v>
      </c>
      <c r="L92" s="73" t="s">
        <v>29</v>
      </c>
      <c r="M92" s="73">
        <f t="shared" ref="M92:S92" si="8">SUM(M94:M96)</f>
        <v>43</v>
      </c>
      <c r="N92" s="73">
        <f t="shared" si="8"/>
        <v>35</v>
      </c>
      <c r="O92" s="73">
        <f t="shared" si="8"/>
        <v>37</v>
      </c>
      <c r="P92" s="73">
        <f t="shared" si="8"/>
        <v>46</v>
      </c>
      <c r="Q92" s="73">
        <f t="shared" si="8"/>
        <v>49</v>
      </c>
      <c r="R92" s="73">
        <f t="shared" si="8"/>
        <v>48</v>
      </c>
      <c r="S92" s="74">
        <f t="shared" si="8"/>
        <v>49</v>
      </c>
      <c r="U92" s="52"/>
      <c r="V92" s="52"/>
      <c r="X92" s="81"/>
      <c r="Y92" s="81"/>
      <c r="Z92" s="81"/>
    </row>
    <row r="93" spans="1:26" hidden="1" x14ac:dyDescent="0.2">
      <c r="A93" s="57"/>
      <c r="B93" s="58"/>
      <c r="C93" s="49"/>
      <c r="D93" s="72"/>
      <c r="E93" s="72"/>
      <c r="F93" s="72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4"/>
      <c r="U93" s="52"/>
      <c r="V93" s="52"/>
      <c r="X93" s="81"/>
      <c r="Y93" s="81"/>
      <c r="Z93" s="81"/>
    </row>
    <row r="94" spans="1:26" hidden="1" x14ac:dyDescent="0.2">
      <c r="A94" s="57" t="s">
        <v>78</v>
      </c>
      <c r="B94" s="58"/>
      <c r="C94" s="49"/>
      <c r="D94" s="72"/>
      <c r="E94" s="72"/>
      <c r="F94" s="72"/>
      <c r="G94" s="73" t="s">
        <v>29</v>
      </c>
      <c r="H94" s="73" t="s">
        <v>29</v>
      </c>
      <c r="I94" s="73" t="s">
        <v>29</v>
      </c>
      <c r="J94" s="73" t="s">
        <v>29</v>
      </c>
      <c r="K94" s="73" t="s">
        <v>29</v>
      </c>
      <c r="L94" s="73" t="s">
        <v>29</v>
      </c>
      <c r="M94" s="73">
        <v>16</v>
      </c>
      <c r="N94" s="73">
        <v>14</v>
      </c>
      <c r="O94" s="73">
        <v>14</v>
      </c>
      <c r="P94" s="73">
        <v>14</v>
      </c>
      <c r="Q94" s="73">
        <v>14</v>
      </c>
      <c r="R94" s="73">
        <v>12</v>
      </c>
      <c r="S94" s="74">
        <v>14</v>
      </c>
      <c r="U94" s="52"/>
      <c r="V94" s="52"/>
      <c r="X94" s="81"/>
      <c r="Y94" s="81"/>
      <c r="Z94" s="81"/>
    </row>
    <row r="95" spans="1:26" hidden="1" x14ac:dyDescent="0.2">
      <c r="A95" s="57" t="s">
        <v>79</v>
      </c>
      <c r="B95" s="58"/>
      <c r="C95" s="49"/>
      <c r="D95" s="72"/>
      <c r="E95" s="72"/>
      <c r="F95" s="72"/>
      <c r="G95" s="73" t="s">
        <v>29</v>
      </c>
      <c r="H95" s="73" t="s">
        <v>29</v>
      </c>
      <c r="I95" s="73" t="s">
        <v>29</v>
      </c>
      <c r="J95" s="73" t="s">
        <v>29</v>
      </c>
      <c r="K95" s="73" t="s">
        <v>29</v>
      </c>
      <c r="L95" s="73" t="s">
        <v>29</v>
      </c>
      <c r="M95" s="73">
        <v>13</v>
      </c>
      <c r="N95" s="73">
        <v>13</v>
      </c>
      <c r="O95" s="73">
        <v>14</v>
      </c>
      <c r="P95" s="73">
        <v>17</v>
      </c>
      <c r="Q95" s="73">
        <v>16</v>
      </c>
      <c r="R95" s="73">
        <v>15</v>
      </c>
      <c r="S95" s="74">
        <v>14</v>
      </c>
      <c r="U95" s="52"/>
      <c r="V95" s="52"/>
      <c r="X95" s="81"/>
      <c r="Y95" s="81"/>
      <c r="Z95" s="81"/>
    </row>
    <row r="96" spans="1:26" x14ac:dyDescent="0.2">
      <c r="A96" s="57" t="s">
        <v>90</v>
      </c>
      <c r="B96" s="58"/>
      <c r="C96" s="49"/>
      <c r="D96" s="72"/>
      <c r="E96" s="72"/>
      <c r="F96" s="72"/>
      <c r="G96" s="73" t="s">
        <v>29</v>
      </c>
      <c r="H96" s="73" t="s">
        <v>29</v>
      </c>
      <c r="I96" s="73" t="s">
        <v>29</v>
      </c>
      <c r="J96" s="73" t="s">
        <v>29</v>
      </c>
      <c r="K96" s="73" t="s">
        <v>29</v>
      </c>
      <c r="L96" s="73" t="s">
        <v>29</v>
      </c>
      <c r="M96" s="73">
        <v>14</v>
      </c>
      <c r="N96" s="73">
        <v>8</v>
      </c>
      <c r="O96" s="73">
        <v>9</v>
      </c>
      <c r="P96" s="73">
        <v>15</v>
      </c>
      <c r="Q96" s="73">
        <v>19</v>
      </c>
      <c r="R96" s="73">
        <v>21</v>
      </c>
      <c r="S96" s="74">
        <v>21</v>
      </c>
      <c r="T96" s="32">
        <v>20</v>
      </c>
      <c r="U96" s="52">
        <v>24</v>
      </c>
      <c r="V96" s="52">
        <v>24</v>
      </c>
      <c r="W96" s="32">
        <v>23</v>
      </c>
      <c r="X96" s="81">
        <v>24</v>
      </c>
      <c r="Y96" s="81">
        <v>27</v>
      </c>
      <c r="Z96" s="81">
        <v>31</v>
      </c>
    </row>
    <row r="97" spans="1:36" x14ac:dyDescent="0.2">
      <c r="A97" s="75"/>
      <c r="B97" s="76"/>
      <c r="C97" s="77"/>
      <c r="D97" s="77"/>
      <c r="E97" s="77"/>
      <c r="F97" s="77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9"/>
      <c r="T97" s="80"/>
      <c r="U97" s="80"/>
      <c r="V97" s="80"/>
      <c r="W97" s="80"/>
      <c r="X97" s="80"/>
      <c r="Y97" s="80"/>
      <c r="Z97" s="80"/>
    </row>
    <row r="98" spans="1:36" ht="27.75" customHeight="1" x14ac:dyDescent="0.2">
      <c r="A98" s="55"/>
    </row>
    <row r="99" spans="1:36" x14ac:dyDescent="0.2">
      <c r="A99" s="55"/>
    </row>
    <row r="100" spans="1:36" x14ac:dyDescent="0.2">
      <c r="A100" s="54"/>
    </row>
    <row r="103" spans="1:36" x14ac:dyDescent="0.2">
      <c r="AB103"/>
      <c r="AC103"/>
      <c r="AD103"/>
      <c r="AE103"/>
      <c r="AF103"/>
      <c r="AG103"/>
      <c r="AH103"/>
      <c r="AI103"/>
      <c r="AJ103"/>
    </row>
    <row r="104" spans="1:36" x14ac:dyDescent="0.2">
      <c r="AB104"/>
      <c r="AC104"/>
      <c r="AD104"/>
      <c r="AE104"/>
      <c r="AF104"/>
      <c r="AG104"/>
      <c r="AH104"/>
      <c r="AI104"/>
      <c r="AJ104"/>
    </row>
    <row r="105" spans="1:36" x14ac:dyDescent="0.2">
      <c r="AB105"/>
      <c r="AC105"/>
      <c r="AD105"/>
      <c r="AE105"/>
      <c r="AF105"/>
      <c r="AG105"/>
      <c r="AH105"/>
      <c r="AI105"/>
      <c r="AJ105"/>
    </row>
    <row r="106" spans="1:36" x14ac:dyDescent="0.2">
      <c r="AB106"/>
      <c r="AC106"/>
      <c r="AD106"/>
      <c r="AE106"/>
      <c r="AF106"/>
      <c r="AG106"/>
      <c r="AH106"/>
      <c r="AI106"/>
      <c r="AJ106"/>
    </row>
    <row r="107" spans="1:36" x14ac:dyDescent="0.2">
      <c r="AB107"/>
      <c r="AC107"/>
      <c r="AD107"/>
      <c r="AE107"/>
      <c r="AF107"/>
      <c r="AG107"/>
      <c r="AH107"/>
      <c r="AI107"/>
      <c r="AJ107"/>
    </row>
    <row r="108" spans="1:36" x14ac:dyDescent="0.2">
      <c r="AB108"/>
      <c r="AC108"/>
      <c r="AD108"/>
      <c r="AE108"/>
      <c r="AF108"/>
      <c r="AG108"/>
      <c r="AH108"/>
      <c r="AI108"/>
      <c r="AJ108"/>
    </row>
    <row r="109" spans="1:36" x14ac:dyDescent="0.2">
      <c r="AB109"/>
      <c r="AC109"/>
      <c r="AD109"/>
      <c r="AE109"/>
      <c r="AF109"/>
      <c r="AG109"/>
      <c r="AH109"/>
      <c r="AI109"/>
      <c r="AJ109"/>
    </row>
    <row r="110" spans="1:36" x14ac:dyDescent="0.2">
      <c r="AB110"/>
      <c r="AC110"/>
      <c r="AD110"/>
      <c r="AE110"/>
      <c r="AF110"/>
      <c r="AG110"/>
      <c r="AH110"/>
      <c r="AI110"/>
      <c r="AJ110"/>
    </row>
    <row r="111" spans="1:36" x14ac:dyDescent="0.2">
      <c r="AB111"/>
      <c r="AC111"/>
      <c r="AD111"/>
      <c r="AE111"/>
      <c r="AF111"/>
      <c r="AG111"/>
      <c r="AH111"/>
      <c r="AI111"/>
      <c r="AJ111"/>
    </row>
    <row r="112" spans="1:36" x14ac:dyDescent="0.2">
      <c r="AB112"/>
      <c r="AC112"/>
      <c r="AD112"/>
      <c r="AE112"/>
      <c r="AF112"/>
      <c r="AG112"/>
      <c r="AH112"/>
      <c r="AI112"/>
      <c r="AJ112"/>
    </row>
    <row r="113" spans="28:36" x14ac:dyDescent="0.2">
      <c r="AB113"/>
      <c r="AC113"/>
      <c r="AD113"/>
      <c r="AE113"/>
      <c r="AF113"/>
      <c r="AG113"/>
      <c r="AH113"/>
      <c r="AI113"/>
      <c r="AJ113"/>
    </row>
    <row r="114" spans="28:36" x14ac:dyDescent="0.2">
      <c r="AB114"/>
      <c r="AC114"/>
      <c r="AD114"/>
      <c r="AE114"/>
      <c r="AF114"/>
      <c r="AG114"/>
      <c r="AH114"/>
      <c r="AI114"/>
      <c r="AJ114"/>
    </row>
    <row r="115" spans="28:36" x14ac:dyDescent="0.2">
      <c r="AB115"/>
      <c r="AC115"/>
      <c r="AD115"/>
      <c r="AE115"/>
      <c r="AF115"/>
      <c r="AG115"/>
      <c r="AH115"/>
      <c r="AI115"/>
      <c r="AJ115"/>
    </row>
    <row r="116" spans="28:36" x14ac:dyDescent="0.2">
      <c r="AB116"/>
      <c r="AC116"/>
      <c r="AD116"/>
      <c r="AE116"/>
      <c r="AF116"/>
      <c r="AG116"/>
      <c r="AH116"/>
      <c r="AI116"/>
      <c r="AJ116"/>
    </row>
    <row r="117" spans="28:36" x14ac:dyDescent="0.2">
      <c r="AB117"/>
      <c r="AC117"/>
      <c r="AD117"/>
      <c r="AE117"/>
      <c r="AF117"/>
      <c r="AG117"/>
      <c r="AH117"/>
      <c r="AI117"/>
      <c r="AJ117"/>
    </row>
    <row r="118" spans="28:36" x14ac:dyDescent="0.2">
      <c r="AB118"/>
      <c r="AC118"/>
      <c r="AD118"/>
      <c r="AE118"/>
      <c r="AF118"/>
      <c r="AG118"/>
      <c r="AH118"/>
      <c r="AI118"/>
      <c r="AJ118"/>
    </row>
    <row r="119" spans="28:36" x14ac:dyDescent="0.2">
      <c r="AB119"/>
      <c r="AC119"/>
      <c r="AD119"/>
      <c r="AE119"/>
      <c r="AF119"/>
      <c r="AG119"/>
      <c r="AH119"/>
      <c r="AI119"/>
      <c r="AJ119"/>
    </row>
    <row r="120" spans="28:36" x14ac:dyDescent="0.2">
      <c r="AB120"/>
      <c r="AC120"/>
      <c r="AD120"/>
      <c r="AE120"/>
      <c r="AF120"/>
      <c r="AG120"/>
      <c r="AH120"/>
      <c r="AI120"/>
      <c r="AJ120"/>
    </row>
  </sheetData>
  <mergeCells count="6">
    <mergeCell ref="G68:S68"/>
    <mergeCell ref="A65:S65"/>
    <mergeCell ref="A66:S66"/>
    <mergeCell ref="G5:Y5"/>
    <mergeCell ref="A1:Z1"/>
    <mergeCell ref="A2:Z2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/>
  <dimension ref="A1:AN111"/>
  <sheetViews>
    <sheetView showGridLines="0" tabSelected="1" zoomScaleNormal="100" workbookViewId="0">
      <selection activeCell="J77" sqref="J77"/>
    </sheetView>
  </sheetViews>
  <sheetFormatPr baseColWidth="10" defaultColWidth="9.77734375" defaultRowHeight="15" x14ac:dyDescent="0.2"/>
  <cols>
    <col min="1" max="1" width="37.6640625" customWidth="1"/>
    <col min="2" max="2" width="0.109375" hidden="1" customWidth="1"/>
    <col min="3" max="3" width="7.44140625" hidden="1" customWidth="1"/>
    <col min="4" max="4" width="8.6640625" hidden="1" customWidth="1"/>
    <col min="5" max="5" width="0.44140625" hidden="1" customWidth="1"/>
    <col min="6" max="6" width="5.109375" hidden="1" customWidth="1"/>
    <col min="7" max="7" width="6" customWidth="1"/>
    <col min="8" max="9" width="5.44140625" customWidth="1"/>
    <col min="10" max="10" width="5.88671875" customWidth="1"/>
    <col min="11" max="11" width="5.33203125" customWidth="1"/>
    <col min="12" max="12" width="5.109375" customWidth="1"/>
    <col min="13" max="13" width="5.33203125" customWidth="1"/>
    <col min="14" max="14" width="5.6640625" customWidth="1"/>
    <col min="15" max="15" width="5.77734375" customWidth="1"/>
    <col min="16" max="16" width="5.88671875" customWidth="1"/>
    <col min="17" max="18" width="5.33203125" customWidth="1"/>
    <col min="19" max="34" width="6" customWidth="1"/>
    <col min="35" max="35" width="7.33203125" customWidth="1"/>
    <col min="36" max="36" width="7.5546875" customWidth="1"/>
    <col min="37" max="37" width="7.33203125" customWidth="1"/>
    <col min="38" max="38" width="7" customWidth="1"/>
    <col min="39" max="39" width="6.6640625" customWidth="1"/>
    <col min="40" max="40" width="6" customWidth="1"/>
  </cols>
  <sheetData>
    <row r="1" spans="1:40" ht="15.75" x14ac:dyDescent="0.25">
      <c r="A1" s="155" t="s">
        <v>125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</row>
    <row r="2" spans="1:40" ht="12.75" customHeight="1" thickBot="1" x14ac:dyDescent="0.3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</row>
    <row r="3" spans="1:40" ht="20.25" customHeight="1" thickTop="1" x14ac:dyDescent="0.25">
      <c r="A3" s="132"/>
      <c r="B3" s="133" t="s">
        <v>0</v>
      </c>
      <c r="C3" s="133"/>
      <c r="D3" s="133"/>
      <c r="E3" s="133"/>
      <c r="F3" s="133"/>
      <c r="G3" s="156" t="s">
        <v>30</v>
      </c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38"/>
    </row>
    <row r="4" spans="1:40" ht="15.75" x14ac:dyDescent="0.25">
      <c r="A4" s="134" t="s">
        <v>1</v>
      </c>
      <c r="B4" s="135"/>
      <c r="C4" s="135"/>
      <c r="D4" s="135"/>
      <c r="E4" s="135"/>
      <c r="F4" s="135"/>
      <c r="G4" s="157" t="s">
        <v>7</v>
      </c>
      <c r="H4" s="157" t="s">
        <v>8</v>
      </c>
      <c r="I4" s="157" t="s">
        <v>9</v>
      </c>
      <c r="J4" s="157" t="s">
        <v>10</v>
      </c>
      <c r="K4" s="159">
        <v>1994</v>
      </c>
      <c r="L4" s="159">
        <v>1995</v>
      </c>
      <c r="M4" s="159">
        <v>1996</v>
      </c>
      <c r="N4" s="159">
        <v>1997</v>
      </c>
      <c r="O4" s="159">
        <v>1998</v>
      </c>
      <c r="P4" s="159">
        <v>1999</v>
      </c>
      <c r="Q4" s="159">
        <v>2000</v>
      </c>
      <c r="R4" s="159">
        <v>2001</v>
      </c>
      <c r="S4" s="159">
        <v>2002</v>
      </c>
      <c r="T4" s="159">
        <v>2003</v>
      </c>
      <c r="U4" s="161">
        <v>2004</v>
      </c>
      <c r="V4" s="159">
        <v>2005</v>
      </c>
      <c r="W4" s="159">
        <v>2006</v>
      </c>
      <c r="X4" s="161">
        <v>2007</v>
      </c>
      <c r="Y4" s="159">
        <v>2008</v>
      </c>
      <c r="Z4" s="159">
        <v>2009</v>
      </c>
      <c r="AA4" s="159">
        <v>2010</v>
      </c>
      <c r="AB4" s="159">
        <v>2011</v>
      </c>
      <c r="AC4" s="159">
        <v>2012</v>
      </c>
      <c r="AD4" s="159">
        <v>2013</v>
      </c>
      <c r="AE4" s="159">
        <v>2014</v>
      </c>
      <c r="AF4" s="159">
        <v>2015</v>
      </c>
      <c r="AG4" s="159">
        <v>2016</v>
      </c>
      <c r="AH4" s="159">
        <v>2017</v>
      </c>
      <c r="AI4" s="159">
        <v>2018</v>
      </c>
      <c r="AJ4" s="159">
        <v>2019</v>
      </c>
      <c r="AK4" s="159">
        <v>2020</v>
      </c>
      <c r="AL4" s="159">
        <v>2021</v>
      </c>
      <c r="AM4" s="153">
        <v>2022</v>
      </c>
      <c r="AN4" s="153">
        <v>2023</v>
      </c>
    </row>
    <row r="5" spans="1:40" ht="15.75" x14ac:dyDescent="0.25">
      <c r="A5" s="136"/>
      <c r="B5" s="137" t="s">
        <v>2</v>
      </c>
      <c r="C5" s="137" t="s">
        <v>3</v>
      </c>
      <c r="D5" s="137" t="s">
        <v>4</v>
      </c>
      <c r="E5" s="137" t="s">
        <v>5</v>
      </c>
      <c r="F5" s="137" t="s">
        <v>6</v>
      </c>
      <c r="G5" s="158"/>
      <c r="H5" s="158"/>
      <c r="I5" s="158"/>
      <c r="J5" s="158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2"/>
      <c r="V5" s="160"/>
      <c r="W5" s="160"/>
      <c r="X5" s="162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54"/>
      <c r="AN5" s="154"/>
    </row>
    <row r="6" spans="1:40" ht="15.75" customHeight="1" x14ac:dyDescent="0.25">
      <c r="A6" s="3"/>
      <c r="B6" s="2"/>
      <c r="C6" s="2"/>
      <c r="D6" s="2"/>
      <c r="E6" s="2"/>
      <c r="F6" s="2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18"/>
      <c r="AL6" s="118"/>
      <c r="AM6" s="118"/>
      <c r="AN6" s="118"/>
    </row>
    <row r="7" spans="1:40" ht="15.75" x14ac:dyDescent="0.25">
      <c r="A7" s="142" t="s">
        <v>11</v>
      </c>
      <c r="B7" s="143">
        <v>2114</v>
      </c>
      <c r="C7" s="143">
        <v>2220</v>
      </c>
      <c r="D7" s="143">
        <v>2388</v>
      </c>
      <c r="E7" s="143">
        <v>2333</v>
      </c>
      <c r="F7" s="143">
        <v>2716</v>
      </c>
      <c r="G7" s="144">
        <v>2567</v>
      </c>
      <c r="H7" s="144">
        <v>2619</v>
      </c>
      <c r="I7" s="144">
        <v>2638</v>
      </c>
      <c r="J7" s="144">
        <v>2754</v>
      </c>
      <c r="K7" s="144">
        <v>2823</v>
      </c>
      <c r="L7" s="144">
        <v>3011</v>
      </c>
      <c r="M7" s="144">
        <v>3104</v>
      </c>
      <c r="N7" s="144">
        <v>3251</v>
      </c>
      <c r="O7" s="144">
        <v>3285</v>
      </c>
      <c r="P7" s="144">
        <v>3349</v>
      </c>
      <c r="Q7" s="144">
        <v>3457</v>
      </c>
      <c r="R7" s="144">
        <v>3634</v>
      </c>
      <c r="S7" s="144">
        <v>3691</v>
      </c>
      <c r="T7" s="144">
        <v>3630</v>
      </c>
      <c r="U7" s="144">
        <v>3594</v>
      </c>
      <c r="V7" s="144">
        <v>3659</v>
      </c>
      <c r="W7" s="144">
        <v>3817</v>
      </c>
      <c r="X7" s="144">
        <v>4096</v>
      </c>
      <c r="Y7" s="144">
        <v>4145</v>
      </c>
      <c r="Z7" s="144">
        <v>4266</v>
      </c>
      <c r="AA7" s="144">
        <v>4456</v>
      </c>
      <c r="AB7" s="144">
        <v>4501</v>
      </c>
      <c r="AC7" s="144">
        <v>4281</v>
      </c>
      <c r="AD7" s="144">
        <v>4290</v>
      </c>
      <c r="AE7" s="144">
        <v>4367</v>
      </c>
      <c r="AF7" s="144">
        <v>4460</v>
      </c>
      <c r="AG7" s="144">
        <v>4555</v>
      </c>
      <c r="AH7" s="144">
        <v>4514</v>
      </c>
      <c r="AI7" s="144">
        <v>4617</v>
      </c>
      <c r="AJ7" s="144">
        <v>4508</v>
      </c>
      <c r="AK7" s="144">
        <v>4486</v>
      </c>
      <c r="AL7" s="144">
        <v>4605</v>
      </c>
      <c r="AM7" s="144">
        <v>4679</v>
      </c>
      <c r="AN7" s="144">
        <v>4678</v>
      </c>
    </row>
    <row r="8" spans="1:40" ht="15.75" x14ac:dyDescent="0.25">
      <c r="A8" s="8"/>
      <c r="B8" s="9"/>
      <c r="C8" s="9"/>
      <c r="D8" s="9"/>
      <c r="E8" s="9"/>
      <c r="F8" s="9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40" ht="15.75" x14ac:dyDescent="0.25">
      <c r="A9" s="26" t="s">
        <v>81</v>
      </c>
      <c r="B9" s="9"/>
      <c r="C9" s="9"/>
      <c r="D9" s="9"/>
      <c r="E9" s="9"/>
      <c r="F9" s="9"/>
      <c r="G9" s="21" t="s">
        <v>16</v>
      </c>
      <c r="H9" s="27">
        <v>2.025710946630308</v>
      </c>
      <c r="I9" s="27">
        <v>0.72546773577701407</v>
      </c>
      <c r="J9" s="27">
        <v>4.3972706595905988</v>
      </c>
      <c r="K9" s="27">
        <v>2.505446623093682</v>
      </c>
      <c r="L9" s="27">
        <v>6.6595820049592636</v>
      </c>
      <c r="M9" s="27">
        <v>3.0886748588508803</v>
      </c>
      <c r="N9" s="27">
        <v>4.7358247422680408</v>
      </c>
      <c r="O9" s="27">
        <v>1.0458320516764072</v>
      </c>
      <c r="P9" s="27">
        <v>1.9482496194824963</v>
      </c>
      <c r="Q9" s="27">
        <v>3.2248432367871005</v>
      </c>
      <c r="R9" s="27">
        <v>5.1200462829042523</v>
      </c>
      <c r="S9" s="27">
        <v>1.5685195376995045</v>
      </c>
      <c r="T9" s="27">
        <v>-1.6526686534814414</v>
      </c>
      <c r="U9" s="27">
        <v>-0.99173553719008267</v>
      </c>
      <c r="V9" s="27">
        <v>1.8085698386199223</v>
      </c>
      <c r="W9" s="27">
        <v>4.3181197048373869</v>
      </c>
      <c r="X9" s="27">
        <v>7.3094052921142252</v>
      </c>
      <c r="Y9" s="27">
        <v>1.1962890625</v>
      </c>
      <c r="Z9" s="27">
        <v>2.9191797346200241</v>
      </c>
      <c r="AA9" s="27">
        <v>4.4538209095171126</v>
      </c>
      <c r="AB9" s="27">
        <v>1.0098743267504489</v>
      </c>
      <c r="AC9" s="27">
        <v>-4.8878027105087751</v>
      </c>
      <c r="AD9" s="27">
        <v>0.21023125437981782</v>
      </c>
      <c r="AE9" s="27">
        <v>1.7948717948717947</v>
      </c>
      <c r="AF9" s="27">
        <v>2.1296084268376458</v>
      </c>
      <c r="AG9" s="27">
        <v>2.1300448430493271</v>
      </c>
      <c r="AH9" s="27">
        <v>-0.90010976948408339</v>
      </c>
      <c r="AI9" s="27">
        <v>2.2817899867080196</v>
      </c>
      <c r="AJ9" s="27">
        <v>-2.3608403725362792</v>
      </c>
      <c r="AK9" s="27">
        <v>-0.48802129547471162</v>
      </c>
      <c r="AL9" s="128">
        <v>2.652697280427998</v>
      </c>
      <c r="AM9" s="128">
        <v>1.6069489685124867</v>
      </c>
      <c r="AN9" s="128">
        <v>-2.171552660152009E-2</v>
      </c>
    </row>
    <row r="10" spans="1:40" ht="12" customHeight="1" x14ac:dyDescent="0.25">
      <c r="A10" s="1"/>
      <c r="B10" s="4"/>
      <c r="C10" s="4"/>
      <c r="D10" s="4"/>
      <c r="E10" s="4"/>
      <c r="F10" s="4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107"/>
      <c r="AL10" s="107"/>
      <c r="AM10" s="107"/>
      <c r="AN10" s="107"/>
    </row>
    <row r="11" spans="1:40" ht="15.75" x14ac:dyDescent="0.25">
      <c r="A11" s="108" t="s">
        <v>43</v>
      </c>
      <c r="B11" s="9">
        <v>1875</v>
      </c>
      <c r="C11" s="9">
        <v>1920</v>
      </c>
      <c r="D11" s="9">
        <v>2053</v>
      </c>
      <c r="E11" s="9">
        <v>2014</v>
      </c>
      <c r="F11" s="9">
        <v>2367</v>
      </c>
      <c r="G11" s="21">
        <v>2235</v>
      </c>
      <c r="H11" s="21">
        <v>2282</v>
      </c>
      <c r="I11" s="21">
        <v>2315</v>
      </c>
      <c r="J11" s="21">
        <v>2404</v>
      </c>
      <c r="K11" s="21">
        <v>2425</v>
      </c>
      <c r="L11" s="21">
        <v>2550</v>
      </c>
      <c r="M11" s="21">
        <v>2470</v>
      </c>
      <c r="N11" s="21">
        <v>2439</v>
      </c>
      <c r="O11" s="21">
        <v>2468</v>
      </c>
      <c r="P11" s="21">
        <v>2503</v>
      </c>
      <c r="Q11" s="21">
        <v>2556</v>
      </c>
      <c r="R11" s="21">
        <v>2673</v>
      </c>
      <c r="S11" s="21">
        <v>2690</v>
      </c>
      <c r="T11" s="21">
        <v>2633</v>
      </c>
      <c r="U11" s="21">
        <v>2628</v>
      </c>
      <c r="V11" s="21">
        <v>2660</v>
      </c>
      <c r="W11" s="21">
        <v>2774</v>
      </c>
      <c r="X11" s="21">
        <v>3001</v>
      </c>
      <c r="Y11" s="21">
        <v>3038</v>
      </c>
      <c r="Z11" s="21">
        <v>3163</v>
      </c>
      <c r="AA11" s="21">
        <v>3252</v>
      </c>
      <c r="AB11" s="21">
        <v>3287</v>
      </c>
      <c r="AC11" s="21">
        <v>3107</v>
      </c>
      <c r="AD11" s="21">
        <v>3122</v>
      </c>
      <c r="AE11" s="21">
        <v>3125</v>
      </c>
      <c r="AF11" s="21">
        <v>3201</v>
      </c>
      <c r="AG11" s="21">
        <v>3231</v>
      </c>
      <c r="AH11" s="21">
        <v>3177</v>
      </c>
      <c r="AI11" s="21">
        <v>3251</v>
      </c>
      <c r="AJ11" s="21">
        <v>3212</v>
      </c>
      <c r="AK11" s="119">
        <v>3210</v>
      </c>
      <c r="AL11" s="119">
        <v>3280</v>
      </c>
      <c r="AM11" s="119">
        <v>3366</v>
      </c>
      <c r="AN11" s="119">
        <v>3340</v>
      </c>
    </row>
    <row r="12" spans="1:40" ht="10.5" customHeight="1" x14ac:dyDescent="0.25">
      <c r="A12" s="1"/>
      <c r="B12" s="4"/>
      <c r="C12" s="4"/>
      <c r="D12" s="4"/>
      <c r="E12" s="4"/>
      <c r="F12" s="4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107"/>
      <c r="AL12" s="107"/>
      <c r="AM12" s="107"/>
      <c r="AN12" s="107"/>
    </row>
    <row r="13" spans="1:40" ht="15.75" x14ac:dyDescent="0.25">
      <c r="A13" s="109" t="s">
        <v>44</v>
      </c>
      <c r="B13" s="9">
        <v>1388</v>
      </c>
      <c r="C13" s="9">
        <v>1362</v>
      </c>
      <c r="D13" s="9">
        <v>1528</v>
      </c>
      <c r="E13" s="9">
        <v>1490</v>
      </c>
      <c r="F13" s="9">
        <v>1647</v>
      </c>
      <c r="G13" s="21">
        <v>1590</v>
      </c>
      <c r="H13" s="21">
        <v>1558</v>
      </c>
      <c r="I13" s="21">
        <v>1622</v>
      </c>
      <c r="J13" s="21">
        <v>1704</v>
      </c>
      <c r="K13" s="21">
        <v>1700</v>
      </c>
      <c r="L13" s="21">
        <v>1790</v>
      </c>
      <c r="M13" s="21">
        <v>1734</v>
      </c>
      <c r="N13" s="21">
        <v>1704</v>
      </c>
      <c r="O13" s="21">
        <v>1722</v>
      </c>
      <c r="P13" s="21">
        <v>1787</v>
      </c>
      <c r="Q13" s="21">
        <v>1819</v>
      </c>
      <c r="R13" s="21">
        <v>1890</v>
      </c>
      <c r="S13" s="21">
        <v>1905</v>
      </c>
      <c r="T13" s="21">
        <v>1868</v>
      </c>
      <c r="U13" s="21">
        <v>1869</v>
      </c>
      <c r="V13" s="21">
        <v>1878</v>
      </c>
      <c r="W13" s="21">
        <v>1957</v>
      </c>
      <c r="X13" s="21">
        <v>2134</v>
      </c>
      <c r="Y13" s="21">
        <v>2168</v>
      </c>
      <c r="Z13" s="21">
        <v>2261</v>
      </c>
      <c r="AA13" s="21">
        <v>2293</v>
      </c>
      <c r="AB13" s="21">
        <v>2327</v>
      </c>
      <c r="AC13" s="21">
        <v>2186</v>
      </c>
      <c r="AD13" s="21">
        <v>2214</v>
      </c>
      <c r="AE13" s="21">
        <v>2180</v>
      </c>
      <c r="AF13" s="21">
        <v>2233</v>
      </c>
      <c r="AG13" s="21">
        <v>2226</v>
      </c>
      <c r="AH13" s="21">
        <v>2171</v>
      </c>
      <c r="AI13" s="21">
        <v>2217</v>
      </c>
      <c r="AJ13" s="21">
        <v>2175</v>
      </c>
      <c r="AK13" s="116">
        <v>2158</v>
      </c>
      <c r="AL13" s="116">
        <v>2174</v>
      </c>
      <c r="AM13" s="116">
        <v>2234</v>
      </c>
      <c r="AN13" s="145">
        <v>2219</v>
      </c>
    </row>
    <row r="14" spans="1:40" ht="9.75" customHeight="1" x14ac:dyDescent="0.25">
      <c r="A14" s="1"/>
      <c r="B14" s="4"/>
      <c r="C14" s="4"/>
      <c r="D14" s="4"/>
      <c r="E14" s="4"/>
      <c r="F14" s="4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07"/>
      <c r="AL14" s="107"/>
      <c r="AM14" s="107"/>
      <c r="AN14" s="107"/>
    </row>
    <row r="15" spans="1:40" ht="15.75" x14ac:dyDescent="0.25">
      <c r="A15" s="108" t="s">
        <v>12</v>
      </c>
      <c r="B15" s="9">
        <v>487</v>
      </c>
      <c r="C15" s="9">
        <v>558</v>
      </c>
      <c r="D15" s="9">
        <v>525</v>
      </c>
      <c r="E15" s="9">
        <v>524</v>
      </c>
      <c r="F15" s="9">
        <v>720</v>
      </c>
      <c r="G15" s="21">
        <v>645</v>
      </c>
      <c r="H15" s="21">
        <v>724</v>
      </c>
      <c r="I15" s="21">
        <v>693</v>
      </c>
      <c r="J15" s="21">
        <v>700</v>
      </c>
      <c r="K15" s="21">
        <v>725</v>
      </c>
      <c r="L15" s="21">
        <v>760</v>
      </c>
      <c r="M15" s="21">
        <v>736</v>
      </c>
      <c r="N15" s="21">
        <v>735</v>
      </c>
      <c r="O15" s="21">
        <v>746</v>
      </c>
      <c r="P15" s="21">
        <v>716</v>
      </c>
      <c r="Q15" s="21">
        <v>737</v>
      </c>
      <c r="R15" s="21">
        <v>783</v>
      </c>
      <c r="S15" s="21">
        <v>785</v>
      </c>
      <c r="T15" s="21">
        <v>765</v>
      </c>
      <c r="U15" s="21">
        <v>759</v>
      </c>
      <c r="V15" s="21">
        <v>782</v>
      </c>
      <c r="W15" s="21">
        <v>817</v>
      </c>
      <c r="X15" s="21">
        <v>867</v>
      </c>
      <c r="Y15" s="21">
        <v>870</v>
      </c>
      <c r="Z15" s="21">
        <v>902</v>
      </c>
      <c r="AA15" s="21">
        <v>959</v>
      </c>
      <c r="AB15" s="21">
        <v>960</v>
      </c>
      <c r="AC15" s="21">
        <v>921</v>
      </c>
      <c r="AD15" s="21">
        <v>908</v>
      </c>
      <c r="AE15" s="21">
        <v>945</v>
      </c>
      <c r="AF15" s="21">
        <v>968</v>
      </c>
      <c r="AG15" s="21">
        <v>1005</v>
      </c>
      <c r="AH15" s="21">
        <v>1006</v>
      </c>
      <c r="AI15" s="21">
        <v>1034</v>
      </c>
      <c r="AJ15" s="21">
        <v>1037</v>
      </c>
      <c r="AK15" s="21">
        <v>1052</v>
      </c>
      <c r="AL15" s="21">
        <v>1106</v>
      </c>
      <c r="AM15" s="21">
        <v>1132</v>
      </c>
      <c r="AN15" s="21">
        <v>1121</v>
      </c>
    </row>
    <row r="16" spans="1:40" ht="10.5" customHeight="1" x14ac:dyDescent="0.25">
      <c r="A16" s="1"/>
      <c r="B16" s="4"/>
      <c r="C16" s="4"/>
      <c r="D16" s="4"/>
      <c r="E16" s="4"/>
      <c r="F16" s="4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107"/>
      <c r="AL16" s="107"/>
      <c r="AM16" s="107"/>
      <c r="AN16" s="107"/>
    </row>
    <row r="17" spans="1:40" ht="15.75" x14ac:dyDescent="0.25">
      <c r="A17" s="10" t="s">
        <v>45</v>
      </c>
      <c r="B17" s="4">
        <v>29</v>
      </c>
      <c r="C17" s="4">
        <v>27</v>
      </c>
      <c r="D17" s="4">
        <v>31</v>
      </c>
      <c r="E17" s="4">
        <v>30</v>
      </c>
      <c r="F17" s="4">
        <v>38</v>
      </c>
      <c r="G17" s="22">
        <v>37</v>
      </c>
      <c r="H17" s="22">
        <v>35</v>
      </c>
      <c r="I17" s="22">
        <v>35</v>
      </c>
      <c r="J17" s="22">
        <v>36</v>
      </c>
      <c r="K17" s="22">
        <v>37</v>
      </c>
      <c r="L17" s="22">
        <v>39</v>
      </c>
      <c r="M17" s="22">
        <v>42</v>
      </c>
      <c r="N17" s="22">
        <v>43</v>
      </c>
      <c r="O17" s="22">
        <v>45</v>
      </c>
      <c r="P17" s="22">
        <v>40</v>
      </c>
      <c r="Q17" s="22">
        <v>41</v>
      </c>
      <c r="R17" s="22">
        <v>49</v>
      </c>
      <c r="S17" s="22">
        <v>47</v>
      </c>
      <c r="T17" s="22">
        <v>48</v>
      </c>
      <c r="U17" s="22">
        <v>50</v>
      </c>
      <c r="V17" s="22">
        <v>51</v>
      </c>
      <c r="W17" s="22">
        <v>49</v>
      </c>
      <c r="X17" s="22">
        <v>74</v>
      </c>
      <c r="Y17" s="22">
        <v>73</v>
      </c>
      <c r="Z17" s="22">
        <v>80</v>
      </c>
      <c r="AA17" s="22">
        <v>85</v>
      </c>
      <c r="AB17" s="22">
        <v>96</v>
      </c>
      <c r="AC17" s="22">
        <v>91</v>
      </c>
      <c r="AD17" s="22">
        <v>88</v>
      </c>
      <c r="AE17" s="104">
        <v>84</v>
      </c>
      <c r="AF17" s="104">
        <v>83</v>
      </c>
      <c r="AG17" s="104">
        <v>91</v>
      </c>
      <c r="AH17" s="107">
        <v>93</v>
      </c>
      <c r="AI17" s="107">
        <v>85</v>
      </c>
      <c r="AJ17" s="107">
        <v>90</v>
      </c>
      <c r="AK17" s="117">
        <v>87</v>
      </c>
      <c r="AL17" s="117">
        <v>89</v>
      </c>
      <c r="AM17" s="117">
        <v>93</v>
      </c>
      <c r="AN17" s="117">
        <v>90</v>
      </c>
    </row>
    <row r="18" spans="1:40" ht="15.75" x14ac:dyDescent="0.25">
      <c r="A18" s="10" t="s">
        <v>13</v>
      </c>
      <c r="B18" s="4">
        <v>27</v>
      </c>
      <c r="C18" s="4">
        <v>30</v>
      </c>
      <c r="D18" s="4">
        <v>28</v>
      </c>
      <c r="E18" s="4">
        <v>28</v>
      </c>
      <c r="F18" s="4">
        <v>38</v>
      </c>
      <c r="G18" s="22">
        <v>35</v>
      </c>
      <c r="H18" s="22">
        <v>42</v>
      </c>
      <c r="I18" s="22">
        <v>42</v>
      </c>
      <c r="J18" s="22">
        <v>41</v>
      </c>
      <c r="K18" s="22">
        <v>35</v>
      </c>
      <c r="L18" s="22">
        <v>39</v>
      </c>
      <c r="M18" s="22">
        <v>41</v>
      </c>
      <c r="N18" s="22">
        <v>43</v>
      </c>
      <c r="O18" s="22">
        <v>42</v>
      </c>
      <c r="P18" s="22">
        <v>41</v>
      </c>
      <c r="Q18" s="22">
        <v>42</v>
      </c>
      <c r="R18" s="22">
        <v>44</v>
      </c>
      <c r="S18" s="22">
        <v>45</v>
      </c>
      <c r="T18" s="22">
        <v>45</v>
      </c>
      <c r="U18" s="22">
        <v>44</v>
      </c>
      <c r="V18" s="22">
        <v>47</v>
      </c>
      <c r="W18" s="22">
        <v>46</v>
      </c>
      <c r="X18" s="22">
        <v>45</v>
      </c>
      <c r="Y18" s="22">
        <v>44</v>
      </c>
      <c r="Z18" s="22">
        <v>50</v>
      </c>
      <c r="AA18" s="22">
        <v>51</v>
      </c>
      <c r="AB18" s="22">
        <v>48</v>
      </c>
      <c r="AC18" s="22">
        <v>56</v>
      </c>
      <c r="AD18" s="22">
        <v>48</v>
      </c>
      <c r="AE18" s="104">
        <v>57</v>
      </c>
      <c r="AF18" s="104">
        <v>59</v>
      </c>
      <c r="AG18" s="104">
        <v>55</v>
      </c>
      <c r="AH18" s="107">
        <v>54</v>
      </c>
      <c r="AI18" s="107">
        <v>58</v>
      </c>
      <c r="AJ18" s="107">
        <v>60</v>
      </c>
      <c r="AK18" s="117">
        <v>59</v>
      </c>
      <c r="AL18" s="117">
        <v>66</v>
      </c>
      <c r="AM18" s="117">
        <v>66</v>
      </c>
      <c r="AN18" s="117">
        <v>63</v>
      </c>
    </row>
    <row r="19" spans="1:40" ht="15.75" x14ac:dyDescent="0.25">
      <c r="A19" s="10" t="s">
        <v>14</v>
      </c>
      <c r="B19" s="4">
        <v>25</v>
      </c>
      <c r="C19" s="4">
        <v>26</v>
      </c>
      <c r="D19" s="4">
        <v>18</v>
      </c>
      <c r="E19" s="4">
        <v>19</v>
      </c>
      <c r="F19" s="4">
        <v>34</v>
      </c>
      <c r="G19" s="22">
        <v>30</v>
      </c>
      <c r="H19" s="22">
        <v>35</v>
      </c>
      <c r="I19" s="22">
        <v>31</v>
      </c>
      <c r="J19" s="22">
        <v>32</v>
      </c>
      <c r="K19" s="22">
        <v>30</v>
      </c>
      <c r="L19" s="22">
        <v>28</v>
      </c>
      <c r="M19" s="22">
        <v>34</v>
      </c>
      <c r="N19" s="22">
        <v>35</v>
      </c>
      <c r="O19" s="22">
        <v>36</v>
      </c>
      <c r="P19" s="22">
        <v>35</v>
      </c>
      <c r="Q19" s="22">
        <v>36</v>
      </c>
      <c r="R19" s="22">
        <v>37</v>
      </c>
      <c r="S19" s="22">
        <v>37</v>
      </c>
      <c r="T19" s="22">
        <v>36</v>
      </c>
      <c r="U19" s="22">
        <v>33</v>
      </c>
      <c r="V19" s="22">
        <v>39</v>
      </c>
      <c r="W19" s="22">
        <v>38</v>
      </c>
      <c r="X19" s="22">
        <v>37</v>
      </c>
      <c r="Y19" s="22">
        <v>36</v>
      </c>
      <c r="Z19" s="22">
        <v>42</v>
      </c>
      <c r="AA19" s="22">
        <v>46</v>
      </c>
      <c r="AB19" s="22">
        <v>45</v>
      </c>
      <c r="AC19" s="22">
        <v>39</v>
      </c>
      <c r="AD19" s="22">
        <v>39</v>
      </c>
      <c r="AE19" s="104">
        <v>45</v>
      </c>
      <c r="AF19" s="104">
        <v>42</v>
      </c>
      <c r="AG19" s="104">
        <v>48</v>
      </c>
      <c r="AH19" s="107">
        <v>48</v>
      </c>
      <c r="AI19" s="107">
        <v>52</v>
      </c>
      <c r="AJ19" s="107">
        <v>49</v>
      </c>
      <c r="AK19" s="117">
        <v>48</v>
      </c>
      <c r="AL19" s="117">
        <v>49</v>
      </c>
      <c r="AM19" s="117">
        <v>52</v>
      </c>
      <c r="AN19" s="117">
        <v>52</v>
      </c>
    </row>
    <row r="20" spans="1:40" ht="15.75" x14ac:dyDescent="0.25">
      <c r="A20" s="10" t="s">
        <v>15</v>
      </c>
      <c r="B20" s="7" t="s">
        <v>16</v>
      </c>
      <c r="C20" s="7" t="s">
        <v>16</v>
      </c>
      <c r="D20" s="7" t="s">
        <v>16</v>
      </c>
      <c r="E20" s="7" t="s">
        <v>16</v>
      </c>
      <c r="F20" s="7" t="s">
        <v>16</v>
      </c>
      <c r="G20" s="22" t="s">
        <v>16</v>
      </c>
      <c r="H20" s="22" t="s">
        <v>16</v>
      </c>
      <c r="I20" s="22" t="s">
        <v>16</v>
      </c>
      <c r="J20" s="22">
        <v>4</v>
      </c>
      <c r="K20" s="22">
        <v>21</v>
      </c>
      <c r="L20" s="22">
        <v>32</v>
      </c>
      <c r="M20" s="22">
        <v>42</v>
      </c>
      <c r="N20" s="22">
        <v>44</v>
      </c>
      <c r="O20" s="22">
        <v>48</v>
      </c>
      <c r="P20" s="22">
        <v>48</v>
      </c>
      <c r="Q20" s="22">
        <v>50</v>
      </c>
      <c r="R20" s="22">
        <v>47</v>
      </c>
      <c r="S20" s="22">
        <v>47</v>
      </c>
      <c r="T20" s="22">
        <v>35</v>
      </c>
      <c r="U20" s="22">
        <v>37</v>
      </c>
      <c r="V20" s="22">
        <v>35</v>
      </c>
      <c r="W20" s="22">
        <v>44</v>
      </c>
      <c r="X20" s="22">
        <v>35</v>
      </c>
      <c r="Y20" s="22">
        <v>35</v>
      </c>
      <c r="Z20" s="22">
        <v>36</v>
      </c>
      <c r="AA20" s="22">
        <v>33</v>
      </c>
      <c r="AB20" s="22">
        <v>33</v>
      </c>
      <c r="AC20" s="22">
        <v>37</v>
      </c>
      <c r="AD20" s="22">
        <v>34</v>
      </c>
      <c r="AE20" s="104">
        <v>38</v>
      </c>
      <c r="AF20" s="104">
        <v>39</v>
      </c>
      <c r="AG20" s="104">
        <v>40</v>
      </c>
      <c r="AH20" s="107">
        <v>35</v>
      </c>
      <c r="AI20" s="107">
        <v>38</v>
      </c>
      <c r="AJ20" s="107">
        <v>40</v>
      </c>
      <c r="AK20" s="117">
        <v>37</v>
      </c>
      <c r="AL20" s="117">
        <v>42</v>
      </c>
      <c r="AM20" s="117">
        <v>42</v>
      </c>
      <c r="AN20" s="117">
        <v>47</v>
      </c>
    </row>
    <row r="21" spans="1:40" ht="15.75" x14ac:dyDescent="0.25">
      <c r="A21" s="103" t="s">
        <v>17</v>
      </c>
      <c r="B21" s="4">
        <v>111</v>
      </c>
      <c r="C21" s="4">
        <v>116</v>
      </c>
      <c r="D21" s="4">
        <v>143</v>
      </c>
      <c r="E21" s="4">
        <v>133</v>
      </c>
      <c r="F21" s="4">
        <v>141</v>
      </c>
      <c r="G21" s="22">
        <v>112</v>
      </c>
      <c r="H21" s="22">
        <v>136</v>
      </c>
      <c r="I21" s="22">
        <v>140</v>
      </c>
      <c r="J21" s="22">
        <v>142</v>
      </c>
      <c r="K21" s="22">
        <v>131</v>
      </c>
      <c r="L21" s="22">
        <v>135</v>
      </c>
      <c r="M21" s="22">
        <v>50</v>
      </c>
      <c r="N21" s="22">
        <v>32</v>
      </c>
      <c r="O21" s="22">
        <v>27</v>
      </c>
      <c r="P21" s="22">
        <v>20</v>
      </c>
      <c r="Q21" s="22">
        <v>21</v>
      </c>
      <c r="R21" s="22">
        <v>21</v>
      </c>
      <c r="S21" s="22">
        <v>22</v>
      </c>
      <c r="T21" s="22">
        <v>22</v>
      </c>
      <c r="U21" s="22">
        <v>22</v>
      </c>
      <c r="V21" s="22">
        <v>21</v>
      </c>
      <c r="W21" s="22">
        <v>20</v>
      </c>
      <c r="X21" s="22">
        <v>23</v>
      </c>
      <c r="Y21" s="22">
        <v>23</v>
      </c>
      <c r="Z21" s="22">
        <v>22</v>
      </c>
      <c r="AA21" s="22">
        <v>23</v>
      </c>
      <c r="AB21" s="22">
        <v>24</v>
      </c>
      <c r="AC21" s="22">
        <v>27</v>
      </c>
      <c r="AD21" s="22">
        <v>23</v>
      </c>
      <c r="AE21" s="104">
        <v>27</v>
      </c>
      <c r="AF21" s="104">
        <v>27</v>
      </c>
      <c r="AG21" s="104">
        <v>37</v>
      </c>
      <c r="AH21" s="107">
        <v>37</v>
      </c>
      <c r="AI21" s="107">
        <v>28</v>
      </c>
      <c r="AJ21" s="107">
        <v>30</v>
      </c>
      <c r="AK21" s="117">
        <v>66</v>
      </c>
      <c r="AL21" s="117">
        <v>74</v>
      </c>
      <c r="AM21" s="117">
        <v>80</v>
      </c>
      <c r="AN21" s="117">
        <v>83</v>
      </c>
    </row>
    <row r="22" spans="1:40" ht="15.75" x14ac:dyDescent="0.25">
      <c r="A22" s="10" t="s">
        <v>39</v>
      </c>
      <c r="B22" s="7" t="s">
        <v>16</v>
      </c>
      <c r="C22" s="4">
        <v>3</v>
      </c>
      <c r="D22" s="4">
        <v>6</v>
      </c>
      <c r="E22" s="4">
        <v>5</v>
      </c>
      <c r="F22" s="4">
        <v>14</v>
      </c>
      <c r="G22" s="22">
        <v>15</v>
      </c>
      <c r="H22" s="22">
        <v>15</v>
      </c>
      <c r="I22" s="22">
        <v>16</v>
      </c>
      <c r="J22" s="22">
        <v>18</v>
      </c>
      <c r="K22" s="22">
        <v>17</v>
      </c>
      <c r="L22" s="22">
        <v>15</v>
      </c>
      <c r="M22" s="22">
        <v>24</v>
      </c>
      <c r="N22" s="22">
        <v>19</v>
      </c>
      <c r="O22" s="22">
        <v>20</v>
      </c>
      <c r="P22" s="22">
        <v>21</v>
      </c>
      <c r="Q22" s="22">
        <v>21</v>
      </c>
      <c r="R22" s="22">
        <v>22</v>
      </c>
      <c r="S22" s="22">
        <v>23</v>
      </c>
      <c r="T22" s="22">
        <v>21</v>
      </c>
      <c r="U22" s="22">
        <v>21</v>
      </c>
      <c r="V22" s="22">
        <v>21</v>
      </c>
      <c r="W22" s="22">
        <v>24</v>
      </c>
      <c r="X22" s="22">
        <v>27</v>
      </c>
      <c r="Y22" s="22">
        <v>22</v>
      </c>
      <c r="Z22" s="22">
        <v>19</v>
      </c>
      <c r="AA22" s="22">
        <v>33</v>
      </c>
      <c r="AB22" s="22">
        <v>34</v>
      </c>
      <c r="AC22" s="22">
        <v>32</v>
      </c>
      <c r="AD22" s="22">
        <v>31</v>
      </c>
      <c r="AE22" s="104">
        <v>30</v>
      </c>
      <c r="AF22" s="104">
        <v>35</v>
      </c>
      <c r="AG22" s="104">
        <v>41</v>
      </c>
      <c r="AH22" s="107">
        <v>39</v>
      </c>
      <c r="AI22" s="107">
        <v>35</v>
      </c>
      <c r="AJ22" s="107">
        <v>37</v>
      </c>
      <c r="AK22" s="117">
        <v>36</v>
      </c>
      <c r="AL22" s="117">
        <v>37</v>
      </c>
      <c r="AM22" s="117">
        <v>38</v>
      </c>
      <c r="AN22" s="117">
        <v>37</v>
      </c>
    </row>
    <row r="23" spans="1:40" ht="15.75" x14ac:dyDescent="0.25">
      <c r="A23" s="10" t="s">
        <v>42</v>
      </c>
      <c r="B23" s="4">
        <v>64</v>
      </c>
      <c r="C23" s="4">
        <v>72</v>
      </c>
      <c r="D23" s="4">
        <v>58</v>
      </c>
      <c r="E23" s="4">
        <v>61</v>
      </c>
      <c r="F23" s="4">
        <v>95</v>
      </c>
      <c r="G23" s="22">
        <v>90</v>
      </c>
      <c r="H23" s="22">
        <v>95</v>
      </c>
      <c r="I23" s="22">
        <v>93</v>
      </c>
      <c r="J23" s="22">
        <v>88</v>
      </c>
      <c r="K23" s="22">
        <v>107</v>
      </c>
      <c r="L23" s="22">
        <v>109</v>
      </c>
      <c r="M23" s="22">
        <v>18</v>
      </c>
      <c r="N23" s="22">
        <v>119</v>
      </c>
      <c r="O23" s="22">
        <v>123</v>
      </c>
      <c r="P23" s="22">
        <v>116</v>
      </c>
      <c r="Q23" s="22">
        <v>122</v>
      </c>
      <c r="R23" s="22">
        <v>125</v>
      </c>
      <c r="S23" s="22">
        <v>125</v>
      </c>
      <c r="T23" s="22">
        <v>123</v>
      </c>
      <c r="U23" s="22">
        <v>114</v>
      </c>
      <c r="V23" s="22">
        <v>120</v>
      </c>
      <c r="W23" s="22">
        <v>118</v>
      </c>
      <c r="X23" s="22">
        <v>118</v>
      </c>
      <c r="Y23" s="22">
        <v>121</v>
      </c>
      <c r="Z23" s="22">
        <v>121</v>
      </c>
      <c r="AA23" s="22">
        <v>128</v>
      </c>
      <c r="AB23" s="22">
        <v>126</v>
      </c>
      <c r="AC23" s="22">
        <v>118</v>
      </c>
      <c r="AD23" s="22">
        <v>107</v>
      </c>
      <c r="AE23" s="104">
        <v>108</v>
      </c>
      <c r="AF23" s="104">
        <v>108</v>
      </c>
      <c r="AG23" s="104">
        <v>99</v>
      </c>
      <c r="AH23" s="107">
        <v>102</v>
      </c>
      <c r="AI23" s="107">
        <v>105</v>
      </c>
      <c r="AJ23" s="107">
        <v>108</v>
      </c>
      <c r="AK23" s="117">
        <v>106</v>
      </c>
      <c r="AL23" s="117">
        <v>109</v>
      </c>
      <c r="AM23" s="117">
        <v>109</v>
      </c>
      <c r="AN23" s="117">
        <v>108</v>
      </c>
    </row>
    <row r="24" spans="1:40" ht="15.75" x14ac:dyDescent="0.25">
      <c r="A24" s="10" t="s">
        <v>18</v>
      </c>
      <c r="B24" s="4">
        <v>6</v>
      </c>
      <c r="C24" s="4">
        <v>10</v>
      </c>
      <c r="D24" s="4">
        <v>10</v>
      </c>
      <c r="E24" s="4">
        <v>11</v>
      </c>
      <c r="F24" s="4">
        <v>48</v>
      </c>
      <c r="G24" s="22">
        <v>38</v>
      </c>
      <c r="H24" s="22">
        <v>45</v>
      </c>
      <c r="I24" s="22">
        <v>44</v>
      </c>
      <c r="J24" s="22">
        <v>36</v>
      </c>
      <c r="K24" s="22">
        <v>47</v>
      </c>
      <c r="L24" s="22">
        <v>45</v>
      </c>
      <c r="M24" s="22">
        <v>112</v>
      </c>
      <c r="N24" s="22">
        <v>45</v>
      </c>
      <c r="O24" s="22">
        <v>43</v>
      </c>
      <c r="P24" s="22">
        <v>45</v>
      </c>
      <c r="Q24" s="22">
        <v>45</v>
      </c>
      <c r="R24" s="22">
        <v>46</v>
      </c>
      <c r="S24" s="22">
        <v>45</v>
      </c>
      <c r="T24" s="22">
        <v>45</v>
      </c>
      <c r="U24" s="22">
        <v>48</v>
      </c>
      <c r="V24" s="22">
        <v>50</v>
      </c>
      <c r="W24" s="22">
        <v>52</v>
      </c>
      <c r="X24" s="22">
        <v>56</v>
      </c>
      <c r="Y24" s="22">
        <v>55</v>
      </c>
      <c r="Z24" s="22">
        <v>57</v>
      </c>
      <c r="AA24" s="22">
        <v>59</v>
      </c>
      <c r="AB24" s="22">
        <v>52</v>
      </c>
      <c r="AC24" s="22">
        <v>47</v>
      </c>
      <c r="AD24" s="22">
        <v>53</v>
      </c>
      <c r="AE24" s="104">
        <v>50</v>
      </c>
      <c r="AF24" s="104">
        <v>51</v>
      </c>
      <c r="AG24" s="104">
        <v>53</v>
      </c>
      <c r="AH24" s="107">
        <v>54</v>
      </c>
      <c r="AI24" s="107">
        <v>55</v>
      </c>
      <c r="AJ24" s="107">
        <v>53</v>
      </c>
      <c r="AK24" s="117">
        <v>52</v>
      </c>
      <c r="AL24" s="117">
        <v>54</v>
      </c>
      <c r="AM24" s="117">
        <v>55</v>
      </c>
      <c r="AN24" s="117">
        <v>56</v>
      </c>
    </row>
    <row r="25" spans="1:40" ht="15.75" x14ac:dyDescent="0.25">
      <c r="A25" s="10" t="s">
        <v>46</v>
      </c>
      <c r="B25" s="4">
        <v>21</v>
      </c>
      <c r="C25" s="4">
        <v>26</v>
      </c>
      <c r="D25" s="4">
        <v>20</v>
      </c>
      <c r="E25" s="4">
        <v>22</v>
      </c>
      <c r="F25" s="4">
        <v>27</v>
      </c>
      <c r="G25" s="22">
        <v>26</v>
      </c>
      <c r="H25" s="22">
        <v>33</v>
      </c>
      <c r="I25" s="22">
        <v>27</v>
      </c>
      <c r="J25" s="22">
        <v>39</v>
      </c>
      <c r="K25" s="22">
        <v>38</v>
      </c>
      <c r="L25" s="22">
        <v>40</v>
      </c>
      <c r="M25" s="22">
        <v>46</v>
      </c>
      <c r="N25" s="22">
        <v>46</v>
      </c>
      <c r="O25" s="22">
        <v>45</v>
      </c>
      <c r="P25" s="22">
        <v>43</v>
      </c>
      <c r="Q25" s="22">
        <v>45</v>
      </c>
      <c r="R25" s="22">
        <v>46</v>
      </c>
      <c r="S25" s="22">
        <v>48</v>
      </c>
      <c r="T25" s="22">
        <v>46</v>
      </c>
      <c r="U25" s="22">
        <v>48</v>
      </c>
      <c r="V25" s="22">
        <v>48</v>
      </c>
      <c r="W25" s="22">
        <v>56</v>
      </c>
      <c r="X25" s="22">
        <v>53</v>
      </c>
      <c r="Y25" s="22">
        <v>51</v>
      </c>
      <c r="Z25" s="22">
        <v>50</v>
      </c>
      <c r="AA25" s="22">
        <v>49</v>
      </c>
      <c r="AB25" s="22">
        <v>47</v>
      </c>
      <c r="AC25" s="22">
        <v>39</v>
      </c>
      <c r="AD25" s="22">
        <v>44</v>
      </c>
      <c r="AE25" s="104">
        <v>50</v>
      </c>
      <c r="AF25" s="104">
        <v>54</v>
      </c>
      <c r="AG25" s="104">
        <v>60</v>
      </c>
      <c r="AH25" s="107">
        <v>60</v>
      </c>
      <c r="AI25" s="107">
        <v>69</v>
      </c>
      <c r="AJ25" s="107">
        <v>68</v>
      </c>
      <c r="AK25" s="117">
        <v>69</v>
      </c>
      <c r="AL25" s="117">
        <v>72</v>
      </c>
      <c r="AM25" s="117">
        <v>74</v>
      </c>
      <c r="AN25" s="117">
        <v>73</v>
      </c>
    </row>
    <row r="26" spans="1:40" ht="15.75" x14ac:dyDescent="0.25">
      <c r="A26" s="10" t="s">
        <v>19</v>
      </c>
      <c r="B26" s="4">
        <v>18</v>
      </c>
      <c r="C26" s="4">
        <v>25</v>
      </c>
      <c r="D26" s="4">
        <v>20</v>
      </c>
      <c r="E26" s="4">
        <v>19</v>
      </c>
      <c r="F26" s="4">
        <v>25</v>
      </c>
      <c r="G26" s="22">
        <v>21</v>
      </c>
      <c r="H26" s="22">
        <v>24</v>
      </c>
      <c r="I26" s="22">
        <v>23</v>
      </c>
      <c r="J26" s="22">
        <v>22</v>
      </c>
      <c r="K26" s="22">
        <v>19</v>
      </c>
      <c r="L26" s="22">
        <v>22</v>
      </c>
      <c r="M26" s="22">
        <v>46</v>
      </c>
      <c r="N26" s="22">
        <v>25</v>
      </c>
      <c r="O26" s="22">
        <v>28</v>
      </c>
      <c r="P26" s="22">
        <v>23</v>
      </c>
      <c r="Q26" s="22">
        <v>25</v>
      </c>
      <c r="R26" s="22">
        <v>29</v>
      </c>
      <c r="S26" s="22">
        <v>30</v>
      </c>
      <c r="T26" s="22">
        <v>30</v>
      </c>
      <c r="U26" s="22">
        <v>31</v>
      </c>
      <c r="V26" s="22">
        <v>28</v>
      </c>
      <c r="W26" s="22">
        <v>35</v>
      </c>
      <c r="X26" s="22">
        <v>37</v>
      </c>
      <c r="Y26" s="22">
        <v>38</v>
      </c>
      <c r="Z26" s="22">
        <v>40</v>
      </c>
      <c r="AA26" s="22">
        <v>37</v>
      </c>
      <c r="AB26" s="22">
        <v>40</v>
      </c>
      <c r="AC26" s="22">
        <v>41</v>
      </c>
      <c r="AD26" s="22">
        <v>45</v>
      </c>
      <c r="AE26" s="104">
        <v>51</v>
      </c>
      <c r="AF26" s="104">
        <v>56</v>
      </c>
      <c r="AG26" s="104">
        <v>62</v>
      </c>
      <c r="AH26" s="107">
        <v>57</v>
      </c>
      <c r="AI26" s="107">
        <v>59</v>
      </c>
      <c r="AJ26" s="107">
        <v>59</v>
      </c>
      <c r="AK26" s="117">
        <v>60</v>
      </c>
      <c r="AL26" s="117">
        <v>57</v>
      </c>
      <c r="AM26" s="117">
        <v>55</v>
      </c>
      <c r="AN26" s="117">
        <v>53</v>
      </c>
    </row>
    <row r="27" spans="1:40" ht="15.75" x14ac:dyDescent="0.25">
      <c r="A27" s="10" t="s">
        <v>47</v>
      </c>
      <c r="B27" s="7" t="s">
        <v>16</v>
      </c>
      <c r="C27" s="4">
        <v>12</v>
      </c>
      <c r="D27" s="4">
        <v>8</v>
      </c>
      <c r="E27" s="4">
        <v>8</v>
      </c>
      <c r="F27" s="4">
        <v>18</v>
      </c>
      <c r="G27" s="22">
        <v>14</v>
      </c>
      <c r="H27" s="22">
        <v>15</v>
      </c>
      <c r="I27" s="22">
        <v>16</v>
      </c>
      <c r="J27" s="22">
        <v>17</v>
      </c>
      <c r="K27" s="22">
        <v>19</v>
      </c>
      <c r="L27" s="22">
        <v>16</v>
      </c>
      <c r="M27" s="22">
        <v>19</v>
      </c>
      <c r="N27" s="22">
        <v>20</v>
      </c>
      <c r="O27" s="22">
        <v>18</v>
      </c>
      <c r="P27" s="22">
        <v>18</v>
      </c>
      <c r="Q27" s="22">
        <v>19</v>
      </c>
      <c r="R27" s="22">
        <v>21</v>
      </c>
      <c r="S27" s="22">
        <v>21</v>
      </c>
      <c r="T27" s="22">
        <v>19</v>
      </c>
      <c r="U27" s="22">
        <v>18</v>
      </c>
      <c r="V27" s="22">
        <v>19</v>
      </c>
      <c r="W27" s="22">
        <v>25</v>
      </c>
      <c r="X27" s="22">
        <v>20</v>
      </c>
      <c r="Y27" s="22">
        <v>22</v>
      </c>
      <c r="Z27" s="22">
        <v>24</v>
      </c>
      <c r="AA27" s="22">
        <v>25</v>
      </c>
      <c r="AB27" s="22">
        <v>27</v>
      </c>
      <c r="AC27" s="22">
        <v>25</v>
      </c>
      <c r="AD27" s="22">
        <v>27</v>
      </c>
      <c r="AE27" s="104">
        <v>24</v>
      </c>
      <c r="AF27" s="104">
        <v>22</v>
      </c>
      <c r="AG27" s="104">
        <v>22</v>
      </c>
      <c r="AH27" s="107">
        <v>24</v>
      </c>
      <c r="AI27" s="107">
        <v>27</v>
      </c>
      <c r="AJ27" s="107">
        <v>27</v>
      </c>
      <c r="AK27" s="117">
        <v>26</v>
      </c>
      <c r="AL27" s="117">
        <v>27</v>
      </c>
      <c r="AM27" s="117">
        <v>27</v>
      </c>
      <c r="AN27" s="117">
        <v>28</v>
      </c>
    </row>
    <row r="28" spans="1:40" ht="15.75" x14ac:dyDescent="0.25">
      <c r="A28" s="10" t="s">
        <v>48</v>
      </c>
      <c r="B28" s="4">
        <v>6</v>
      </c>
      <c r="C28" s="4">
        <v>10</v>
      </c>
      <c r="D28" s="4">
        <v>9</v>
      </c>
      <c r="E28" s="4">
        <v>9</v>
      </c>
      <c r="F28" s="4">
        <v>17</v>
      </c>
      <c r="G28" s="22">
        <v>17</v>
      </c>
      <c r="H28" s="22">
        <v>18</v>
      </c>
      <c r="I28" s="22">
        <v>19</v>
      </c>
      <c r="J28" s="22">
        <v>19</v>
      </c>
      <c r="K28" s="22">
        <v>20</v>
      </c>
      <c r="L28" s="22">
        <v>20</v>
      </c>
      <c r="M28" s="22">
        <v>23</v>
      </c>
      <c r="N28" s="22">
        <v>22</v>
      </c>
      <c r="O28" s="22">
        <v>21</v>
      </c>
      <c r="P28" s="22">
        <v>20</v>
      </c>
      <c r="Q28" s="22">
        <v>19</v>
      </c>
      <c r="R28" s="22">
        <v>21</v>
      </c>
      <c r="S28" s="22">
        <v>20</v>
      </c>
      <c r="T28" s="22">
        <v>20</v>
      </c>
      <c r="U28" s="22">
        <v>20</v>
      </c>
      <c r="V28" s="22">
        <v>20</v>
      </c>
      <c r="W28" s="22">
        <v>23</v>
      </c>
      <c r="X28" s="22">
        <v>20</v>
      </c>
      <c r="Y28" s="22">
        <v>21</v>
      </c>
      <c r="Z28" s="22">
        <v>21</v>
      </c>
      <c r="AA28" s="22">
        <v>22</v>
      </c>
      <c r="AB28" s="22">
        <v>23</v>
      </c>
      <c r="AC28" s="22">
        <v>23</v>
      </c>
      <c r="AD28" s="22">
        <v>22</v>
      </c>
      <c r="AE28" s="104">
        <v>21</v>
      </c>
      <c r="AF28" s="104">
        <v>24</v>
      </c>
      <c r="AG28" s="104">
        <v>26</v>
      </c>
      <c r="AH28" s="107">
        <v>25</v>
      </c>
      <c r="AI28" s="107">
        <v>26</v>
      </c>
      <c r="AJ28" s="107">
        <v>24</v>
      </c>
      <c r="AK28" s="117">
        <v>24</v>
      </c>
      <c r="AL28" s="117">
        <v>27</v>
      </c>
      <c r="AM28" s="117">
        <v>29</v>
      </c>
      <c r="AN28" s="117">
        <v>28</v>
      </c>
    </row>
    <row r="29" spans="1:40" ht="15.75" x14ac:dyDescent="0.25">
      <c r="A29" s="10" t="s">
        <v>20</v>
      </c>
      <c r="B29" s="4">
        <v>44</v>
      </c>
      <c r="C29" s="4">
        <v>55</v>
      </c>
      <c r="D29" s="4">
        <v>42</v>
      </c>
      <c r="E29" s="4">
        <v>43</v>
      </c>
      <c r="F29" s="4">
        <v>77</v>
      </c>
      <c r="G29" s="22">
        <v>69</v>
      </c>
      <c r="H29" s="22">
        <v>87</v>
      </c>
      <c r="I29" s="22">
        <v>70</v>
      </c>
      <c r="J29" s="22">
        <v>68</v>
      </c>
      <c r="K29" s="22">
        <v>65</v>
      </c>
      <c r="L29" s="22">
        <v>78</v>
      </c>
      <c r="M29" s="22">
        <v>88</v>
      </c>
      <c r="N29" s="22">
        <v>90</v>
      </c>
      <c r="O29" s="22">
        <v>94</v>
      </c>
      <c r="P29" s="22">
        <v>85</v>
      </c>
      <c r="Q29" s="22">
        <v>84</v>
      </c>
      <c r="R29" s="22">
        <v>86</v>
      </c>
      <c r="S29" s="22">
        <v>89</v>
      </c>
      <c r="T29" s="22">
        <v>87</v>
      </c>
      <c r="U29" s="22">
        <v>85</v>
      </c>
      <c r="V29" s="22">
        <v>86</v>
      </c>
      <c r="W29" s="22">
        <v>88</v>
      </c>
      <c r="X29" s="22">
        <v>93</v>
      </c>
      <c r="Y29" s="22">
        <v>92</v>
      </c>
      <c r="Z29" s="22">
        <v>97</v>
      </c>
      <c r="AA29" s="22">
        <v>99</v>
      </c>
      <c r="AB29" s="22">
        <v>104</v>
      </c>
      <c r="AC29" s="22">
        <v>106</v>
      </c>
      <c r="AD29" s="22">
        <v>111</v>
      </c>
      <c r="AE29" s="104">
        <v>101</v>
      </c>
      <c r="AF29" s="104">
        <v>102</v>
      </c>
      <c r="AG29" s="104">
        <v>108</v>
      </c>
      <c r="AH29" s="107">
        <v>118</v>
      </c>
      <c r="AI29" s="107">
        <v>118</v>
      </c>
      <c r="AJ29" s="107">
        <v>120</v>
      </c>
      <c r="AK29" s="117">
        <v>112</v>
      </c>
      <c r="AL29" s="117">
        <v>120</v>
      </c>
      <c r="AM29" s="117">
        <v>122</v>
      </c>
      <c r="AN29" s="117">
        <v>115</v>
      </c>
    </row>
    <row r="30" spans="1:40" ht="15.75" x14ac:dyDescent="0.25">
      <c r="A30" s="15" t="s">
        <v>32</v>
      </c>
      <c r="B30" s="12"/>
      <c r="C30" s="4"/>
      <c r="D30" s="4"/>
      <c r="E30" s="4"/>
      <c r="F30" s="4"/>
      <c r="G30" s="22" t="s">
        <v>29</v>
      </c>
      <c r="H30" s="22" t="s">
        <v>29</v>
      </c>
      <c r="I30" s="22" t="s">
        <v>29</v>
      </c>
      <c r="J30" s="22" t="s">
        <v>29</v>
      </c>
      <c r="K30" s="22" t="s">
        <v>29</v>
      </c>
      <c r="L30" s="22" t="s">
        <v>29</v>
      </c>
      <c r="M30" s="22" t="s">
        <v>29</v>
      </c>
      <c r="N30" s="22" t="s">
        <v>29</v>
      </c>
      <c r="O30" s="22" t="s">
        <v>29</v>
      </c>
      <c r="P30" s="22" t="s">
        <v>29</v>
      </c>
      <c r="Q30" s="22">
        <v>3</v>
      </c>
      <c r="R30" s="22">
        <v>15</v>
      </c>
      <c r="S30" s="22">
        <v>15</v>
      </c>
      <c r="T30" s="22">
        <v>18</v>
      </c>
      <c r="U30" s="22">
        <v>20</v>
      </c>
      <c r="V30" s="22">
        <v>20</v>
      </c>
      <c r="W30" s="22">
        <v>26</v>
      </c>
      <c r="X30" s="22">
        <v>27</v>
      </c>
      <c r="Y30" s="22">
        <v>28</v>
      </c>
      <c r="Z30" s="22">
        <v>28</v>
      </c>
      <c r="AA30" s="22">
        <v>30</v>
      </c>
      <c r="AB30" s="22">
        <v>32</v>
      </c>
      <c r="AC30" s="22">
        <v>28</v>
      </c>
      <c r="AD30" s="22">
        <v>30</v>
      </c>
      <c r="AE30" s="104">
        <v>32</v>
      </c>
      <c r="AF30" s="104">
        <v>29</v>
      </c>
      <c r="AG30" s="104">
        <v>29</v>
      </c>
      <c r="AH30" s="107">
        <v>25</v>
      </c>
      <c r="AI30" s="107">
        <v>29</v>
      </c>
      <c r="AJ30" s="107">
        <v>34</v>
      </c>
      <c r="AK30" s="117">
        <v>33</v>
      </c>
      <c r="AL30" s="117">
        <v>34</v>
      </c>
      <c r="AM30" s="117">
        <v>37</v>
      </c>
      <c r="AN30" s="117">
        <v>33</v>
      </c>
    </row>
    <row r="31" spans="1:40" ht="15.75" x14ac:dyDescent="0.25">
      <c r="A31" s="103" t="s">
        <v>97</v>
      </c>
      <c r="B31" s="12"/>
      <c r="C31" s="4"/>
      <c r="D31" s="4"/>
      <c r="E31" s="4"/>
      <c r="F31" s="4"/>
      <c r="G31" s="22" t="s">
        <v>29</v>
      </c>
      <c r="H31" s="22" t="s">
        <v>29</v>
      </c>
      <c r="I31" s="22" t="s">
        <v>29</v>
      </c>
      <c r="J31" s="22" t="s">
        <v>29</v>
      </c>
      <c r="K31" s="22" t="s">
        <v>29</v>
      </c>
      <c r="L31" s="22" t="s">
        <v>29</v>
      </c>
      <c r="M31" s="22" t="s">
        <v>29</v>
      </c>
      <c r="N31" s="22" t="s">
        <v>29</v>
      </c>
      <c r="O31" s="22" t="s">
        <v>29</v>
      </c>
      <c r="P31" s="22" t="s">
        <v>29</v>
      </c>
      <c r="Q31" s="22" t="s">
        <v>29</v>
      </c>
      <c r="R31" s="22" t="s">
        <v>29</v>
      </c>
      <c r="S31" s="22" t="s">
        <v>29</v>
      </c>
      <c r="T31" s="22" t="s">
        <v>29</v>
      </c>
      <c r="U31" s="22" t="s">
        <v>29</v>
      </c>
      <c r="V31" s="22" t="s">
        <v>29</v>
      </c>
      <c r="W31" s="22" t="s">
        <v>29</v>
      </c>
      <c r="X31" s="22" t="s">
        <v>29</v>
      </c>
      <c r="Y31" s="22" t="s">
        <v>29</v>
      </c>
      <c r="Z31" s="22" t="s">
        <v>29</v>
      </c>
      <c r="AA31" s="22" t="s">
        <v>29</v>
      </c>
      <c r="AB31" s="22" t="s">
        <v>29</v>
      </c>
      <c r="AC31" s="22" t="s">
        <v>29</v>
      </c>
      <c r="AD31" s="22">
        <v>3</v>
      </c>
      <c r="AE31" s="104">
        <v>4</v>
      </c>
      <c r="AF31" s="104">
        <v>7</v>
      </c>
      <c r="AG31" s="104">
        <v>9</v>
      </c>
      <c r="AH31" s="107">
        <v>10</v>
      </c>
      <c r="AI31" s="107">
        <v>15</v>
      </c>
      <c r="AJ31" s="107">
        <v>14</v>
      </c>
      <c r="AK31" s="117">
        <v>12</v>
      </c>
      <c r="AL31" s="117">
        <v>17</v>
      </c>
      <c r="AM31" s="117">
        <v>17</v>
      </c>
      <c r="AN31" s="117">
        <v>18</v>
      </c>
    </row>
    <row r="32" spans="1:40" ht="15.75" x14ac:dyDescent="0.25">
      <c r="A32" s="16" t="s">
        <v>21</v>
      </c>
      <c r="B32" s="12">
        <v>64</v>
      </c>
      <c r="C32" s="4">
        <v>75</v>
      </c>
      <c r="D32" s="4">
        <v>63</v>
      </c>
      <c r="E32" s="4">
        <v>68</v>
      </c>
      <c r="F32" s="4">
        <v>72</v>
      </c>
      <c r="G32" s="22">
        <v>65</v>
      </c>
      <c r="H32" s="22">
        <v>68</v>
      </c>
      <c r="I32" s="22">
        <v>67</v>
      </c>
      <c r="J32" s="22">
        <v>66</v>
      </c>
      <c r="K32" s="22">
        <v>68</v>
      </c>
      <c r="L32" s="22">
        <v>71</v>
      </c>
      <c r="M32" s="22">
        <v>73</v>
      </c>
      <c r="N32" s="22">
        <v>73</v>
      </c>
      <c r="O32" s="22">
        <v>72</v>
      </c>
      <c r="P32" s="22">
        <v>72</v>
      </c>
      <c r="Q32" s="22">
        <v>73</v>
      </c>
      <c r="R32" s="22">
        <v>73</v>
      </c>
      <c r="S32" s="22">
        <v>73</v>
      </c>
      <c r="T32" s="22">
        <v>69</v>
      </c>
      <c r="U32" s="22">
        <v>68</v>
      </c>
      <c r="V32" s="22">
        <v>68</v>
      </c>
      <c r="W32" s="22">
        <v>68</v>
      </c>
      <c r="X32" s="22">
        <v>77</v>
      </c>
      <c r="Y32" s="22">
        <v>71</v>
      </c>
      <c r="Z32" s="22">
        <v>76</v>
      </c>
      <c r="AA32" s="22">
        <v>82</v>
      </c>
      <c r="AB32" s="22">
        <v>79</v>
      </c>
      <c r="AC32" s="22">
        <v>64</v>
      </c>
      <c r="AD32" s="22">
        <v>62</v>
      </c>
      <c r="AE32" s="104">
        <v>64</v>
      </c>
      <c r="AF32" s="104">
        <v>67</v>
      </c>
      <c r="AG32" s="104">
        <v>68</v>
      </c>
      <c r="AH32" s="107">
        <v>72</v>
      </c>
      <c r="AI32" s="107">
        <v>73</v>
      </c>
      <c r="AJ32" s="107">
        <v>68</v>
      </c>
      <c r="AK32" s="117">
        <v>72</v>
      </c>
      <c r="AL32" s="117">
        <v>73</v>
      </c>
      <c r="AM32" s="117">
        <v>74</v>
      </c>
      <c r="AN32" s="117">
        <v>73</v>
      </c>
    </row>
    <row r="33" spans="1:40" ht="15.75" x14ac:dyDescent="0.25">
      <c r="A33" s="15" t="s">
        <v>49</v>
      </c>
      <c r="B33" s="12"/>
      <c r="C33" s="4"/>
      <c r="D33" s="4"/>
      <c r="E33" s="4"/>
      <c r="F33" s="4"/>
      <c r="G33" s="22" t="s">
        <v>29</v>
      </c>
      <c r="H33" s="22" t="s">
        <v>29</v>
      </c>
      <c r="I33" s="22" t="s">
        <v>29</v>
      </c>
      <c r="J33" s="22" t="s">
        <v>29</v>
      </c>
      <c r="K33" s="22" t="s">
        <v>29</v>
      </c>
      <c r="L33" s="22" t="s">
        <v>29</v>
      </c>
      <c r="M33" s="22">
        <v>78</v>
      </c>
      <c r="N33" s="22">
        <v>1</v>
      </c>
      <c r="O33" s="22">
        <v>3</v>
      </c>
      <c r="P33" s="22">
        <v>5</v>
      </c>
      <c r="Q33" s="22">
        <v>8</v>
      </c>
      <c r="R33" s="22">
        <v>14</v>
      </c>
      <c r="S33" s="22">
        <v>12</v>
      </c>
      <c r="T33" s="22">
        <v>13</v>
      </c>
      <c r="U33" s="22">
        <v>13</v>
      </c>
      <c r="V33" s="22">
        <v>16</v>
      </c>
      <c r="W33" s="22">
        <v>14</v>
      </c>
      <c r="X33" s="22">
        <v>15</v>
      </c>
      <c r="Y33" s="22">
        <v>16</v>
      </c>
      <c r="Z33" s="22">
        <v>17</v>
      </c>
      <c r="AA33" s="22">
        <v>19</v>
      </c>
      <c r="AB33" s="22">
        <v>23</v>
      </c>
      <c r="AC33" s="22">
        <v>24</v>
      </c>
      <c r="AD33" s="22">
        <v>26</v>
      </c>
      <c r="AE33" s="104">
        <v>37</v>
      </c>
      <c r="AF33" s="104">
        <v>39</v>
      </c>
      <c r="AG33" s="104">
        <v>37</v>
      </c>
      <c r="AH33" s="107">
        <v>38</v>
      </c>
      <c r="AI33" s="107">
        <v>41</v>
      </c>
      <c r="AJ33" s="107">
        <v>43</v>
      </c>
      <c r="AK33" s="117">
        <v>44</v>
      </c>
      <c r="AL33" s="117">
        <v>45</v>
      </c>
      <c r="AM33" s="117">
        <v>46</v>
      </c>
      <c r="AN33" s="117">
        <v>47</v>
      </c>
    </row>
    <row r="34" spans="1:40" ht="15.75" x14ac:dyDescent="0.25">
      <c r="A34" s="16" t="s">
        <v>22</v>
      </c>
      <c r="B34" s="12">
        <v>72</v>
      </c>
      <c r="C34" s="4">
        <v>71</v>
      </c>
      <c r="D34" s="4">
        <v>69</v>
      </c>
      <c r="E34" s="4">
        <v>68</v>
      </c>
      <c r="F34" s="4">
        <v>76</v>
      </c>
      <c r="G34" s="22">
        <v>76</v>
      </c>
      <c r="H34" s="22">
        <v>76</v>
      </c>
      <c r="I34" s="22">
        <v>70</v>
      </c>
      <c r="J34" s="22">
        <v>72</v>
      </c>
      <c r="K34" s="22">
        <v>71</v>
      </c>
      <c r="L34" s="22">
        <v>71</v>
      </c>
      <c r="M34" s="22" t="s">
        <v>29</v>
      </c>
      <c r="N34" s="22">
        <v>78</v>
      </c>
      <c r="O34" s="22">
        <v>81</v>
      </c>
      <c r="P34" s="22">
        <v>84</v>
      </c>
      <c r="Q34" s="22">
        <v>83</v>
      </c>
      <c r="R34" s="22">
        <v>87</v>
      </c>
      <c r="S34" s="22">
        <v>86</v>
      </c>
      <c r="T34" s="22">
        <v>88</v>
      </c>
      <c r="U34" s="22">
        <v>87</v>
      </c>
      <c r="V34" s="22">
        <v>93</v>
      </c>
      <c r="W34" s="22">
        <v>89</v>
      </c>
      <c r="X34" s="22">
        <v>103</v>
      </c>
      <c r="Y34" s="22">
        <v>112</v>
      </c>
      <c r="Z34" s="22">
        <v>110</v>
      </c>
      <c r="AA34" s="22">
        <v>119</v>
      </c>
      <c r="AB34" s="22">
        <v>112</v>
      </c>
      <c r="AC34" s="22">
        <v>111</v>
      </c>
      <c r="AD34" s="22">
        <v>101</v>
      </c>
      <c r="AE34" s="104">
        <v>106</v>
      </c>
      <c r="AF34" s="104">
        <v>105</v>
      </c>
      <c r="AG34" s="104">
        <v>100</v>
      </c>
      <c r="AH34" s="107">
        <v>96</v>
      </c>
      <c r="AI34" s="107">
        <v>101</v>
      </c>
      <c r="AJ34" s="107">
        <v>94</v>
      </c>
      <c r="AK34" s="117">
        <v>88</v>
      </c>
      <c r="AL34" s="117">
        <v>93</v>
      </c>
      <c r="AM34" s="117">
        <v>94</v>
      </c>
      <c r="AN34" s="117">
        <v>92</v>
      </c>
    </row>
    <row r="35" spans="1:40" ht="15.75" x14ac:dyDescent="0.25">
      <c r="A35" s="16" t="s">
        <v>94</v>
      </c>
      <c r="B35" s="12"/>
      <c r="C35" s="4"/>
      <c r="D35" s="4"/>
      <c r="E35" s="4"/>
      <c r="F35" s="4"/>
      <c r="G35" s="22" t="s">
        <v>29</v>
      </c>
      <c r="H35" s="22" t="s">
        <v>29</v>
      </c>
      <c r="I35" s="22" t="s">
        <v>29</v>
      </c>
      <c r="J35" s="22" t="s">
        <v>29</v>
      </c>
      <c r="K35" s="22" t="s">
        <v>29</v>
      </c>
      <c r="L35" s="22" t="s">
        <v>29</v>
      </c>
      <c r="M35" s="22" t="s">
        <v>29</v>
      </c>
      <c r="N35" s="22" t="s">
        <v>29</v>
      </c>
      <c r="O35" s="22" t="s">
        <v>29</v>
      </c>
      <c r="P35" s="22" t="s">
        <v>29</v>
      </c>
      <c r="Q35" s="22" t="s">
        <v>29</v>
      </c>
      <c r="R35" s="22" t="s">
        <v>29</v>
      </c>
      <c r="S35" s="22" t="s">
        <v>29</v>
      </c>
      <c r="T35" s="22" t="s">
        <v>29</v>
      </c>
      <c r="U35" s="22" t="s">
        <v>29</v>
      </c>
      <c r="V35" s="22" t="s">
        <v>29</v>
      </c>
      <c r="W35" s="22">
        <v>2</v>
      </c>
      <c r="X35" s="22">
        <v>7</v>
      </c>
      <c r="Y35" s="22">
        <v>10</v>
      </c>
      <c r="Z35" s="22">
        <v>12</v>
      </c>
      <c r="AA35" s="22">
        <v>19</v>
      </c>
      <c r="AB35" s="22">
        <v>15</v>
      </c>
      <c r="AC35" s="22">
        <v>13</v>
      </c>
      <c r="AD35" s="22">
        <v>14</v>
      </c>
      <c r="AE35" s="104">
        <v>16</v>
      </c>
      <c r="AF35" s="104">
        <v>19</v>
      </c>
      <c r="AG35" s="104">
        <v>20</v>
      </c>
      <c r="AH35" s="107">
        <v>19</v>
      </c>
      <c r="AI35" s="107">
        <v>20</v>
      </c>
      <c r="AJ35" s="107">
        <v>19</v>
      </c>
      <c r="AK35" s="117">
        <v>21</v>
      </c>
      <c r="AL35" s="117">
        <v>21</v>
      </c>
      <c r="AM35" s="117">
        <v>22</v>
      </c>
      <c r="AN35" s="117">
        <v>25</v>
      </c>
    </row>
    <row r="36" spans="1:40" ht="14.25" customHeight="1" x14ac:dyDescent="0.25">
      <c r="A36" s="16"/>
      <c r="B36" s="12"/>
      <c r="C36" s="4"/>
      <c r="D36" s="4"/>
      <c r="E36" s="4"/>
      <c r="F36" s="4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07"/>
      <c r="AL36" s="107"/>
      <c r="AM36" s="107"/>
      <c r="AN36" s="107"/>
    </row>
    <row r="37" spans="1:40" ht="15.75" x14ac:dyDescent="0.25">
      <c r="A37" s="110" t="s">
        <v>33</v>
      </c>
      <c r="B37" s="12"/>
      <c r="C37" s="4"/>
      <c r="D37" s="4"/>
      <c r="E37" s="4"/>
      <c r="F37" s="4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107"/>
      <c r="AL37" s="107"/>
      <c r="AM37" s="107"/>
      <c r="AN37" s="107"/>
    </row>
    <row r="38" spans="1:40" ht="15.75" x14ac:dyDescent="0.25">
      <c r="A38" s="110" t="s">
        <v>38</v>
      </c>
      <c r="B38" s="12"/>
      <c r="C38" s="4"/>
      <c r="D38" s="4"/>
      <c r="E38" s="4"/>
      <c r="F38" s="4"/>
      <c r="G38" s="21" t="s">
        <v>29</v>
      </c>
      <c r="H38" s="21" t="s">
        <v>29</v>
      </c>
      <c r="I38" s="21" t="s">
        <v>29</v>
      </c>
      <c r="J38" s="21" t="s">
        <v>29</v>
      </c>
      <c r="K38" s="21" t="s">
        <v>34</v>
      </c>
      <c r="L38" s="21" t="s">
        <v>29</v>
      </c>
      <c r="M38" s="21" t="s">
        <v>29</v>
      </c>
      <c r="N38" s="21" t="s">
        <v>29</v>
      </c>
      <c r="O38" s="21" t="s">
        <v>29</v>
      </c>
      <c r="P38" s="21" t="s">
        <v>29</v>
      </c>
      <c r="Q38" s="21" t="s">
        <v>29</v>
      </c>
      <c r="R38" s="21">
        <v>13</v>
      </c>
      <c r="S38" s="21">
        <v>13</v>
      </c>
      <c r="T38" s="21">
        <v>11</v>
      </c>
      <c r="U38" s="21">
        <v>12</v>
      </c>
      <c r="V38" s="21">
        <v>10</v>
      </c>
      <c r="W38" s="21">
        <v>23</v>
      </c>
      <c r="X38" s="21">
        <v>26</v>
      </c>
      <c r="Y38" s="21">
        <v>26</v>
      </c>
      <c r="Z38" s="21">
        <v>26</v>
      </c>
      <c r="AA38" s="21">
        <v>33</v>
      </c>
      <c r="AB38" s="21">
        <v>30</v>
      </c>
      <c r="AC38" s="21">
        <v>36</v>
      </c>
      <c r="AD38" s="21">
        <v>35</v>
      </c>
      <c r="AE38" s="21">
        <v>37</v>
      </c>
      <c r="AF38" s="21">
        <v>41</v>
      </c>
      <c r="AG38" s="21">
        <v>37</v>
      </c>
      <c r="AH38" s="21">
        <v>39</v>
      </c>
      <c r="AI38" s="21">
        <v>42</v>
      </c>
      <c r="AJ38" s="21">
        <v>39</v>
      </c>
      <c r="AK38" s="116">
        <v>39</v>
      </c>
      <c r="AL38" s="126">
        <v>42</v>
      </c>
      <c r="AM38" s="126">
        <v>43</v>
      </c>
      <c r="AN38" s="126">
        <v>43</v>
      </c>
    </row>
    <row r="39" spans="1:40" ht="13.5" customHeight="1" x14ac:dyDescent="0.25">
      <c r="A39" s="15"/>
      <c r="B39" s="12"/>
      <c r="C39" s="4"/>
      <c r="D39" s="4"/>
      <c r="E39" s="4"/>
      <c r="F39" s="4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107"/>
      <c r="AL39" s="107"/>
      <c r="AM39" s="107"/>
      <c r="AN39" s="107"/>
    </row>
    <row r="40" spans="1:40" ht="15.75" x14ac:dyDescent="0.25">
      <c r="A40" s="110" t="s">
        <v>50</v>
      </c>
      <c r="B40" s="111"/>
      <c r="C40" s="9"/>
      <c r="D40" s="9"/>
      <c r="E40" s="9"/>
      <c r="F40" s="9"/>
      <c r="G40" s="21" t="s">
        <v>29</v>
      </c>
      <c r="H40" s="21" t="s">
        <v>29</v>
      </c>
      <c r="I40" s="21" t="s">
        <v>29</v>
      </c>
      <c r="J40" s="21" t="s">
        <v>29</v>
      </c>
      <c r="K40" s="21" t="s">
        <v>29</v>
      </c>
      <c r="L40" s="21" t="s">
        <v>29</v>
      </c>
      <c r="M40" s="21" t="s">
        <v>29</v>
      </c>
      <c r="N40" s="21">
        <v>92</v>
      </c>
      <c r="O40" s="21">
        <v>91</v>
      </c>
      <c r="P40" s="21">
        <v>89</v>
      </c>
      <c r="Q40" s="21">
        <v>93</v>
      </c>
      <c r="R40" s="21">
        <v>86</v>
      </c>
      <c r="S40" s="21">
        <v>82</v>
      </c>
      <c r="T40" s="21">
        <v>84</v>
      </c>
      <c r="U40" s="21">
        <v>76</v>
      </c>
      <c r="V40" s="21">
        <v>77</v>
      </c>
      <c r="W40" s="21">
        <v>61</v>
      </c>
      <c r="X40" s="21">
        <v>65</v>
      </c>
      <c r="Y40" s="21">
        <v>66</v>
      </c>
      <c r="Z40" s="21">
        <v>66</v>
      </c>
      <c r="AA40" s="21">
        <v>61</v>
      </c>
      <c r="AB40" s="21">
        <v>67</v>
      </c>
      <c r="AC40" s="21">
        <v>57</v>
      </c>
      <c r="AD40" s="21">
        <v>39</v>
      </c>
      <c r="AE40" s="21">
        <v>53</v>
      </c>
      <c r="AF40" s="21">
        <v>50</v>
      </c>
      <c r="AG40" s="21">
        <v>47</v>
      </c>
      <c r="AH40" s="21">
        <v>46</v>
      </c>
      <c r="AI40" s="21">
        <v>42</v>
      </c>
      <c r="AJ40" s="21">
        <v>36</v>
      </c>
      <c r="AK40" s="21">
        <v>7</v>
      </c>
      <c r="AL40" s="21">
        <v>8</v>
      </c>
      <c r="AM40" s="21">
        <v>7</v>
      </c>
      <c r="AN40" s="21">
        <v>5</v>
      </c>
    </row>
    <row r="41" spans="1:40" ht="14.25" customHeight="1" x14ac:dyDescent="0.25">
      <c r="A41" s="15"/>
      <c r="B41" s="12"/>
      <c r="C41" s="4"/>
      <c r="D41" s="4"/>
      <c r="E41" s="4"/>
      <c r="F41" s="4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107"/>
      <c r="AL41" s="120"/>
      <c r="AM41" s="120"/>
      <c r="AN41" s="120"/>
    </row>
    <row r="42" spans="1:40" ht="15.75" x14ac:dyDescent="0.25">
      <c r="A42" s="105" t="s">
        <v>117</v>
      </c>
      <c r="B42" s="12"/>
      <c r="C42" s="4"/>
      <c r="D42" s="4"/>
      <c r="E42" s="4"/>
      <c r="F42" s="4"/>
      <c r="G42" s="22" t="s">
        <v>29</v>
      </c>
      <c r="H42" s="22" t="s">
        <v>29</v>
      </c>
      <c r="I42" s="22" t="s">
        <v>29</v>
      </c>
      <c r="J42" s="22" t="s">
        <v>29</v>
      </c>
      <c r="K42" s="22" t="s">
        <v>34</v>
      </c>
      <c r="L42" s="22" t="s">
        <v>29</v>
      </c>
      <c r="M42" s="22" t="s">
        <v>29</v>
      </c>
      <c r="N42" s="22">
        <v>74</v>
      </c>
      <c r="O42" s="22">
        <v>74</v>
      </c>
      <c r="P42" s="22">
        <v>76</v>
      </c>
      <c r="Q42" s="22">
        <v>81</v>
      </c>
      <c r="R42" s="22">
        <v>71</v>
      </c>
      <c r="S42" s="22">
        <v>66</v>
      </c>
      <c r="T42" s="22">
        <v>67</v>
      </c>
      <c r="U42" s="22">
        <v>64</v>
      </c>
      <c r="V42" s="22">
        <v>62</v>
      </c>
      <c r="W42" s="22">
        <v>61</v>
      </c>
      <c r="X42" s="22">
        <v>65</v>
      </c>
      <c r="Y42" s="22">
        <v>66</v>
      </c>
      <c r="Z42" s="22">
        <v>66</v>
      </c>
      <c r="AA42" s="22">
        <v>61</v>
      </c>
      <c r="AB42" s="22">
        <v>67</v>
      </c>
      <c r="AC42" s="22">
        <v>57</v>
      </c>
      <c r="AD42" s="22">
        <v>39</v>
      </c>
      <c r="AE42" s="22">
        <v>53</v>
      </c>
      <c r="AF42" s="22">
        <v>50</v>
      </c>
      <c r="AG42" s="22">
        <v>47</v>
      </c>
      <c r="AH42" s="22">
        <v>46</v>
      </c>
      <c r="AI42" s="22">
        <v>42</v>
      </c>
      <c r="AJ42" s="22">
        <v>36</v>
      </c>
      <c r="AK42" s="120" t="s">
        <v>16</v>
      </c>
      <c r="AL42" s="120" t="s">
        <v>16</v>
      </c>
      <c r="AM42" s="120" t="s">
        <v>16</v>
      </c>
      <c r="AN42" s="120" t="s">
        <v>16</v>
      </c>
    </row>
    <row r="43" spans="1:40" ht="15.75" x14ac:dyDescent="0.25">
      <c r="A43" s="105" t="s">
        <v>118</v>
      </c>
      <c r="B43" s="12"/>
      <c r="C43" s="4"/>
      <c r="D43" s="4"/>
      <c r="E43" s="4"/>
      <c r="F43" s="4"/>
      <c r="G43" s="22" t="s">
        <v>29</v>
      </c>
      <c r="H43" s="22" t="s">
        <v>29</v>
      </c>
      <c r="I43" s="22" t="s">
        <v>34</v>
      </c>
      <c r="J43" s="22" t="s">
        <v>34</v>
      </c>
      <c r="K43" s="22" t="s">
        <v>34</v>
      </c>
      <c r="L43" s="22" t="s">
        <v>29</v>
      </c>
      <c r="M43" s="22" t="s">
        <v>29</v>
      </c>
      <c r="N43" s="22">
        <v>1</v>
      </c>
      <c r="O43" s="22" t="s">
        <v>29</v>
      </c>
      <c r="P43" s="22" t="s">
        <v>29</v>
      </c>
      <c r="Q43" s="22" t="s">
        <v>29</v>
      </c>
      <c r="R43" s="22" t="s">
        <v>29</v>
      </c>
      <c r="S43" s="22" t="s">
        <v>35</v>
      </c>
      <c r="T43" s="22" t="s">
        <v>35</v>
      </c>
      <c r="U43" s="22" t="s">
        <v>35</v>
      </c>
      <c r="V43" s="22" t="s">
        <v>35</v>
      </c>
      <c r="W43" s="22" t="s">
        <v>35</v>
      </c>
      <c r="X43" s="22" t="s">
        <v>35</v>
      </c>
      <c r="Y43" s="22" t="s">
        <v>35</v>
      </c>
      <c r="Z43" s="22" t="s">
        <v>35</v>
      </c>
      <c r="AA43" s="22" t="s">
        <v>35</v>
      </c>
      <c r="AB43" s="22" t="s">
        <v>35</v>
      </c>
      <c r="AC43" s="22" t="s">
        <v>35</v>
      </c>
      <c r="AD43" s="22" t="s">
        <v>35</v>
      </c>
      <c r="AE43" s="22" t="s">
        <v>35</v>
      </c>
      <c r="AF43" s="22" t="s">
        <v>35</v>
      </c>
      <c r="AG43" s="22" t="s">
        <v>35</v>
      </c>
      <c r="AH43" s="22" t="s">
        <v>35</v>
      </c>
      <c r="AI43" s="22" t="s">
        <v>35</v>
      </c>
      <c r="AJ43" s="22" t="s">
        <v>35</v>
      </c>
      <c r="AK43" s="22" t="s">
        <v>16</v>
      </c>
      <c r="AL43" s="22" t="s">
        <v>16</v>
      </c>
      <c r="AM43" s="22" t="s">
        <v>16</v>
      </c>
      <c r="AN43" s="22" t="s">
        <v>16</v>
      </c>
    </row>
    <row r="44" spans="1:40" ht="15.75" x14ac:dyDescent="0.25">
      <c r="A44" s="105" t="s">
        <v>119</v>
      </c>
      <c r="B44" s="12"/>
      <c r="C44" s="4"/>
      <c r="D44" s="4"/>
      <c r="E44" s="4"/>
      <c r="F44" s="4"/>
      <c r="G44" s="22" t="s">
        <v>29</v>
      </c>
      <c r="H44" s="22" t="s">
        <v>29</v>
      </c>
      <c r="I44" s="22" t="s">
        <v>29</v>
      </c>
      <c r="J44" s="22" t="s">
        <v>29</v>
      </c>
      <c r="K44" s="22" t="s">
        <v>29</v>
      </c>
      <c r="L44" s="22" t="s">
        <v>29</v>
      </c>
      <c r="M44" s="22" t="s">
        <v>29</v>
      </c>
      <c r="N44" s="22">
        <v>15</v>
      </c>
      <c r="O44" s="22">
        <v>15</v>
      </c>
      <c r="P44" s="22">
        <v>12</v>
      </c>
      <c r="Q44" s="22">
        <v>12</v>
      </c>
      <c r="R44" s="22">
        <v>15</v>
      </c>
      <c r="S44" s="22">
        <v>16</v>
      </c>
      <c r="T44" s="22">
        <v>17</v>
      </c>
      <c r="U44" s="22">
        <v>12</v>
      </c>
      <c r="V44" s="22">
        <v>15</v>
      </c>
      <c r="W44" s="22" t="s">
        <v>16</v>
      </c>
      <c r="X44" s="22" t="s">
        <v>16</v>
      </c>
      <c r="Y44" s="22" t="s">
        <v>16</v>
      </c>
      <c r="Z44" s="22" t="s">
        <v>16</v>
      </c>
      <c r="AA44" s="22" t="s">
        <v>16</v>
      </c>
      <c r="AB44" s="22" t="s">
        <v>16</v>
      </c>
      <c r="AC44" s="22" t="s">
        <v>16</v>
      </c>
      <c r="AD44" s="22" t="s">
        <v>16</v>
      </c>
      <c r="AE44" s="22" t="s">
        <v>16</v>
      </c>
      <c r="AF44" s="22" t="s">
        <v>16</v>
      </c>
      <c r="AG44" s="22" t="s">
        <v>16</v>
      </c>
      <c r="AH44" s="22" t="s">
        <v>29</v>
      </c>
      <c r="AI44" s="22" t="s">
        <v>29</v>
      </c>
      <c r="AJ44" s="22" t="s">
        <v>29</v>
      </c>
      <c r="AK44" s="123">
        <v>7</v>
      </c>
      <c r="AL44" s="127">
        <v>8</v>
      </c>
      <c r="AM44" s="127">
        <v>7</v>
      </c>
      <c r="AN44" s="127">
        <v>5</v>
      </c>
    </row>
    <row r="45" spans="1:40" ht="15.75" x14ac:dyDescent="0.25">
      <c r="A45" s="105" t="s">
        <v>120</v>
      </c>
      <c r="B45" s="12"/>
      <c r="C45" s="4"/>
      <c r="D45" s="4"/>
      <c r="E45" s="4"/>
      <c r="F45" s="4"/>
      <c r="G45" s="22" t="s">
        <v>29</v>
      </c>
      <c r="H45" s="22" t="s">
        <v>29</v>
      </c>
      <c r="I45" s="22" t="s">
        <v>29</v>
      </c>
      <c r="J45" s="22" t="s">
        <v>29</v>
      </c>
      <c r="K45" s="22" t="s">
        <v>29</v>
      </c>
      <c r="L45" s="22" t="s">
        <v>29</v>
      </c>
      <c r="M45" s="22" t="s">
        <v>29</v>
      </c>
      <c r="N45" s="22">
        <v>1</v>
      </c>
      <c r="O45" s="22">
        <v>1</v>
      </c>
      <c r="P45" s="22">
        <v>1</v>
      </c>
      <c r="Q45" s="22" t="s">
        <v>29</v>
      </c>
      <c r="R45" s="22" t="s">
        <v>29</v>
      </c>
      <c r="S45" s="22" t="s">
        <v>29</v>
      </c>
      <c r="T45" s="22" t="s">
        <v>29</v>
      </c>
      <c r="U45" s="22" t="s">
        <v>29</v>
      </c>
      <c r="V45" s="22" t="s">
        <v>29</v>
      </c>
      <c r="W45" s="22" t="s">
        <v>29</v>
      </c>
      <c r="X45" s="22" t="s">
        <v>29</v>
      </c>
      <c r="Y45" s="22" t="s">
        <v>29</v>
      </c>
      <c r="Z45" s="22" t="s">
        <v>29</v>
      </c>
      <c r="AA45" s="22" t="s">
        <v>29</v>
      </c>
      <c r="AB45" s="22" t="s">
        <v>29</v>
      </c>
      <c r="AC45" s="22" t="s">
        <v>29</v>
      </c>
      <c r="AD45" s="22" t="s">
        <v>29</v>
      </c>
      <c r="AE45" s="22" t="s">
        <v>29</v>
      </c>
      <c r="AF45" s="22" t="s">
        <v>29</v>
      </c>
      <c r="AG45" s="22" t="s">
        <v>29</v>
      </c>
      <c r="AH45" s="22" t="s">
        <v>29</v>
      </c>
      <c r="AI45" s="22" t="s">
        <v>29</v>
      </c>
      <c r="AJ45" s="22" t="s">
        <v>29</v>
      </c>
      <c r="AK45" s="22" t="s">
        <v>16</v>
      </c>
      <c r="AL45" s="22" t="s">
        <v>16</v>
      </c>
      <c r="AM45" s="22" t="s">
        <v>16</v>
      </c>
      <c r="AN45" s="22" t="s">
        <v>16</v>
      </c>
    </row>
    <row r="46" spans="1:40" ht="15.75" x14ac:dyDescent="0.25">
      <c r="A46" s="105" t="s">
        <v>121</v>
      </c>
      <c r="B46" s="12"/>
      <c r="C46" s="4"/>
      <c r="D46" s="4"/>
      <c r="E46" s="4"/>
      <c r="F46" s="4"/>
      <c r="G46" s="22" t="s">
        <v>29</v>
      </c>
      <c r="H46" s="22" t="s">
        <v>29</v>
      </c>
      <c r="I46" s="22" t="s">
        <v>29</v>
      </c>
      <c r="J46" s="22" t="s">
        <v>29</v>
      </c>
      <c r="K46" s="22" t="s">
        <v>29</v>
      </c>
      <c r="L46" s="22" t="s">
        <v>35</v>
      </c>
      <c r="M46" s="22" t="s">
        <v>29</v>
      </c>
      <c r="N46" s="22">
        <v>1</v>
      </c>
      <c r="O46" s="22">
        <v>1</v>
      </c>
      <c r="P46" s="22" t="s">
        <v>29</v>
      </c>
      <c r="Q46" s="22" t="s">
        <v>29</v>
      </c>
      <c r="R46" s="22" t="s">
        <v>29</v>
      </c>
      <c r="S46" s="22" t="s">
        <v>29</v>
      </c>
      <c r="T46" s="22" t="s">
        <v>29</v>
      </c>
      <c r="U46" s="22" t="s">
        <v>29</v>
      </c>
      <c r="V46" s="22" t="s">
        <v>29</v>
      </c>
      <c r="W46" s="22" t="s">
        <v>29</v>
      </c>
      <c r="X46" s="22" t="s">
        <v>29</v>
      </c>
      <c r="Y46" s="22" t="s">
        <v>29</v>
      </c>
      <c r="Z46" s="22" t="s">
        <v>29</v>
      </c>
      <c r="AA46" s="22" t="s">
        <v>29</v>
      </c>
      <c r="AB46" s="22" t="s">
        <v>29</v>
      </c>
      <c r="AC46" s="22" t="s">
        <v>29</v>
      </c>
      <c r="AD46" s="22" t="s">
        <v>29</v>
      </c>
      <c r="AE46" s="22" t="s">
        <v>29</v>
      </c>
      <c r="AF46" s="22" t="s">
        <v>29</v>
      </c>
      <c r="AG46" s="22" t="s">
        <v>29</v>
      </c>
      <c r="AH46" s="22" t="s">
        <v>29</v>
      </c>
      <c r="AI46" s="22" t="s">
        <v>29</v>
      </c>
      <c r="AJ46" s="22" t="s">
        <v>29</v>
      </c>
      <c r="AK46" s="22" t="s">
        <v>16</v>
      </c>
      <c r="AL46" s="22" t="s">
        <v>16</v>
      </c>
      <c r="AM46" s="22" t="s">
        <v>16</v>
      </c>
      <c r="AN46" s="22" t="s">
        <v>16</v>
      </c>
    </row>
    <row r="47" spans="1:40" ht="13.5" customHeight="1" x14ac:dyDescent="0.25">
      <c r="A47" s="15"/>
      <c r="B47" s="12"/>
      <c r="C47" s="4"/>
      <c r="D47" s="4"/>
      <c r="E47" s="4"/>
      <c r="F47" s="4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107"/>
      <c r="AL47" s="107"/>
      <c r="AM47" s="107"/>
      <c r="AN47" s="107"/>
    </row>
    <row r="48" spans="1:40" ht="15.75" x14ac:dyDescent="0.25">
      <c r="A48" s="112" t="s">
        <v>56</v>
      </c>
      <c r="B48" s="111"/>
      <c r="C48" s="9"/>
      <c r="D48" s="9"/>
      <c r="E48" s="9"/>
      <c r="F48" s="9"/>
      <c r="G48" s="21" t="s">
        <v>29</v>
      </c>
      <c r="H48" s="21" t="s">
        <v>29</v>
      </c>
      <c r="I48" s="21" t="s">
        <v>29</v>
      </c>
      <c r="J48" s="21" t="s">
        <v>29</v>
      </c>
      <c r="K48" s="21" t="s">
        <v>29</v>
      </c>
      <c r="L48" s="21" t="s">
        <v>29</v>
      </c>
      <c r="M48" s="21">
        <v>103</v>
      </c>
      <c r="N48" s="21">
        <v>116</v>
      </c>
      <c r="O48" s="21">
        <v>119</v>
      </c>
      <c r="P48" s="21">
        <v>119</v>
      </c>
      <c r="Q48" s="21">
        <v>137</v>
      </c>
      <c r="R48" s="21">
        <v>145</v>
      </c>
      <c r="S48" s="21">
        <v>151</v>
      </c>
      <c r="T48" s="21">
        <v>151</v>
      </c>
      <c r="U48" s="21">
        <v>141</v>
      </c>
      <c r="V48" s="21">
        <v>158</v>
      </c>
      <c r="W48" s="21">
        <v>172</v>
      </c>
      <c r="X48" s="21">
        <v>175</v>
      </c>
      <c r="Y48" s="21">
        <v>176</v>
      </c>
      <c r="Z48" s="21">
        <v>177</v>
      </c>
      <c r="AA48" s="21">
        <v>184</v>
      </c>
      <c r="AB48" s="21">
        <v>183</v>
      </c>
      <c r="AC48" s="21">
        <v>175</v>
      </c>
      <c r="AD48" s="21">
        <v>168</v>
      </c>
      <c r="AE48" s="21">
        <v>177</v>
      </c>
      <c r="AF48" s="21">
        <v>177</v>
      </c>
      <c r="AG48" s="21">
        <v>163</v>
      </c>
      <c r="AH48" s="21">
        <v>168</v>
      </c>
      <c r="AI48" s="21">
        <v>171</v>
      </c>
      <c r="AJ48" s="21">
        <v>160</v>
      </c>
      <c r="AK48" s="119">
        <v>163</v>
      </c>
      <c r="AL48" s="119">
        <v>164</v>
      </c>
      <c r="AM48" s="119">
        <v>170</v>
      </c>
      <c r="AN48" s="119">
        <v>166</v>
      </c>
    </row>
    <row r="49" spans="1:40" ht="15" customHeight="1" x14ac:dyDescent="0.25">
      <c r="A49" s="6"/>
      <c r="B49" s="12"/>
      <c r="C49" s="4"/>
      <c r="D49" s="4"/>
      <c r="E49" s="4"/>
      <c r="F49" s="4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107"/>
      <c r="AL49" s="107"/>
      <c r="AM49" s="107"/>
      <c r="AN49" s="107"/>
    </row>
    <row r="50" spans="1:40" ht="15.75" x14ac:dyDescent="0.25">
      <c r="A50" s="106" t="s">
        <v>104</v>
      </c>
      <c r="B50" s="12"/>
      <c r="C50" s="4"/>
      <c r="D50" s="4"/>
      <c r="E50" s="4"/>
      <c r="F50" s="4"/>
      <c r="G50" s="22" t="s">
        <v>29</v>
      </c>
      <c r="H50" s="22" t="s">
        <v>29</v>
      </c>
      <c r="I50" s="22" t="s">
        <v>34</v>
      </c>
      <c r="J50" s="22" t="s">
        <v>29</v>
      </c>
      <c r="K50" s="22" t="s">
        <v>29</v>
      </c>
      <c r="L50" s="22" t="s">
        <v>29</v>
      </c>
      <c r="M50" s="22">
        <v>20</v>
      </c>
      <c r="N50" s="22">
        <v>21</v>
      </c>
      <c r="O50" s="22">
        <v>20</v>
      </c>
      <c r="P50" s="22">
        <v>20</v>
      </c>
      <c r="Q50" s="22">
        <v>22</v>
      </c>
      <c r="R50" s="22">
        <v>23</v>
      </c>
      <c r="S50" s="22">
        <v>22</v>
      </c>
      <c r="T50" s="22">
        <v>22</v>
      </c>
      <c r="U50" s="22">
        <v>22</v>
      </c>
      <c r="V50" s="22">
        <v>22</v>
      </c>
      <c r="W50" s="22">
        <v>22</v>
      </c>
      <c r="X50" s="22">
        <v>23</v>
      </c>
      <c r="Y50" s="22">
        <v>21</v>
      </c>
      <c r="Z50" s="22">
        <v>20</v>
      </c>
      <c r="AA50" s="22">
        <v>21</v>
      </c>
      <c r="AB50" s="22">
        <v>20</v>
      </c>
      <c r="AC50" s="22">
        <v>16</v>
      </c>
      <c r="AD50" s="22">
        <v>20</v>
      </c>
      <c r="AE50" s="22">
        <v>20</v>
      </c>
      <c r="AF50" s="22">
        <v>19</v>
      </c>
      <c r="AG50" s="22">
        <v>17</v>
      </c>
      <c r="AH50" s="22">
        <v>18</v>
      </c>
      <c r="AI50" s="22">
        <v>17</v>
      </c>
      <c r="AJ50" s="22">
        <v>18</v>
      </c>
      <c r="AK50" s="117">
        <v>18</v>
      </c>
      <c r="AL50" s="117">
        <v>17</v>
      </c>
      <c r="AM50" s="117">
        <v>19</v>
      </c>
      <c r="AN50" s="117">
        <v>19</v>
      </c>
    </row>
    <row r="51" spans="1:40" ht="15.75" x14ac:dyDescent="0.25">
      <c r="A51" s="106" t="s">
        <v>105</v>
      </c>
      <c r="B51" s="12"/>
      <c r="C51" s="4"/>
      <c r="D51" s="4"/>
      <c r="E51" s="4"/>
      <c r="F51" s="4"/>
      <c r="G51" s="22" t="s">
        <v>29</v>
      </c>
      <c r="H51" s="22" t="s">
        <v>29</v>
      </c>
      <c r="I51" s="22" t="s">
        <v>29</v>
      </c>
      <c r="J51" s="22" t="s">
        <v>29</v>
      </c>
      <c r="K51" s="22" t="s">
        <v>29</v>
      </c>
      <c r="L51" s="22" t="s">
        <v>29</v>
      </c>
      <c r="M51" s="22"/>
      <c r="N51" s="22">
        <v>1</v>
      </c>
      <c r="O51" s="22">
        <v>1</v>
      </c>
      <c r="P51" s="22">
        <v>2</v>
      </c>
      <c r="Q51" s="22">
        <v>1</v>
      </c>
      <c r="R51" s="22">
        <v>1</v>
      </c>
      <c r="S51" s="22">
        <v>1</v>
      </c>
      <c r="T51" s="22">
        <v>1</v>
      </c>
      <c r="U51" s="22">
        <v>1</v>
      </c>
      <c r="V51" s="22">
        <v>1</v>
      </c>
      <c r="W51" s="22">
        <v>1</v>
      </c>
      <c r="X51" s="22">
        <v>2</v>
      </c>
      <c r="Y51" s="22">
        <v>2</v>
      </c>
      <c r="Z51" s="22">
        <v>3</v>
      </c>
      <c r="AA51" s="22">
        <v>3</v>
      </c>
      <c r="AB51" s="22">
        <v>2</v>
      </c>
      <c r="AC51" s="22">
        <v>2</v>
      </c>
      <c r="AD51" s="22">
        <v>2</v>
      </c>
      <c r="AE51" s="22">
        <v>2</v>
      </c>
      <c r="AF51" s="22">
        <v>4</v>
      </c>
      <c r="AG51" s="22">
        <v>5</v>
      </c>
      <c r="AH51" s="22">
        <v>6</v>
      </c>
      <c r="AI51" s="22">
        <v>6</v>
      </c>
      <c r="AJ51" s="22">
        <v>6</v>
      </c>
      <c r="AK51" s="117">
        <v>6</v>
      </c>
      <c r="AL51" s="117">
        <v>6</v>
      </c>
      <c r="AM51" s="117">
        <v>6</v>
      </c>
      <c r="AN51" s="117">
        <v>6</v>
      </c>
    </row>
    <row r="52" spans="1:40" ht="15.75" x14ac:dyDescent="0.25">
      <c r="A52" s="106" t="s">
        <v>106</v>
      </c>
      <c r="B52" s="12"/>
      <c r="C52" s="4"/>
      <c r="D52" s="4"/>
      <c r="E52" s="4"/>
      <c r="F52" s="4"/>
      <c r="G52" s="22" t="s">
        <v>29</v>
      </c>
      <c r="H52" s="22" t="s">
        <v>29</v>
      </c>
      <c r="I52" s="22" t="s">
        <v>29</v>
      </c>
      <c r="J52" s="22" t="s">
        <v>29</v>
      </c>
      <c r="K52" s="22" t="s">
        <v>29</v>
      </c>
      <c r="L52" s="22" t="s">
        <v>29</v>
      </c>
      <c r="M52" s="22">
        <v>2</v>
      </c>
      <c r="N52" s="22">
        <v>2</v>
      </c>
      <c r="O52" s="22">
        <v>2</v>
      </c>
      <c r="P52" s="22">
        <v>1</v>
      </c>
      <c r="Q52" s="22">
        <v>2</v>
      </c>
      <c r="R52" s="22">
        <v>3</v>
      </c>
      <c r="S52" s="22">
        <v>3</v>
      </c>
      <c r="T52" s="22">
        <v>2</v>
      </c>
      <c r="U52" s="22">
        <v>3</v>
      </c>
      <c r="V52" s="22">
        <v>3</v>
      </c>
      <c r="W52" s="22">
        <v>4</v>
      </c>
      <c r="X52" s="22">
        <v>3</v>
      </c>
      <c r="Y52" s="22">
        <v>2</v>
      </c>
      <c r="Z52" s="22">
        <v>2</v>
      </c>
      <c r="AA52" s="22">
        <v>2</v>
      </c>
      <c r="AB52" s="22">
        <v>1</v>
      </c>
      <c r="AC52" s="22">
        <v>1</v>
      </c>
      <c r="AD52" s="22">
        <v>1</v>
      </c>
      <c r="AE52" s="22">
        <v>1</v>
      </c>
      <c r="AF52" s="22">
        <v>1</v>
      </c>
      <c r="AG52" s="22">
        <v>1</v>
      </c>
      <c r="AH52" s="22">
        <v>2</v>
      </c>
      <c r="AI52" s="22">
        <v>2</v>
      </c>
      <c r="AJ52" s="22">
        <v>2</v>
      </c>
      <c r="AK52" s="117">
        <v>3</v>
      </c>
      <c r="AL52" s="117">
        <v>3</v>
      </c>
      <c r="AM52" s="117">
        <v>3</v>
      </c>
      <c r="AN52" s="117">
        <v>2</v>
      </c>
    </row>
    <row r="53" spans="1:40" ht="15.75" x14ac:dyDescent="0.25">
      <c r="A53" s="106" t="s">
        <v>107</v>
      </c>
      <c r="B53" s="12"/>
      <c r="C53" s="4"/>
      <c r="D53" s="4"/>
      <c r="E53" s="4"/>
      <c r="F53" s="4"/>
      <c r="G53" s="22" t="s">
        <v>29</v>
      </c>
      <c r="H53" s="22" t="s">
        <v>29</v>
      </c>
      <c r="I53" s="22" t="s">
        <v>29</v>
      </c>
      <c r="J53" s="22" t="s">
        <v>29</v>
      </c>
      <c r="K53" s="22" t="s">
        <v>29</v>
      </c>
      <c r="L53" s="22" t="s">
        <v>29</v>
      </c>
      <c r="M53" s="22">
        <v>8</v>
      </c>
      <c r="N53" s="22">
        <v>7</v>
      </c>
      <c r="O53" s="22">
        <v>6</v>
      </c>
      <c r="P53" s="22">
        <v>5</v>
      </c>
      <c r="Q53" s="22">
        <v>6</v>
      </c>
      <c r="R53" s="22">
        <v>6</v>
      </c>
      <c r="S53" s="22">
        <v>8</v>
      </c>
      <c r="T53" s="22">
        <v>8</v>
      </c>
      <c r="U53" s="22">
        <v>9</v>
      </c>
      <c r="V53" s="22">
        <v>11</v>
      </c>
      <c r="W53" s="22">
        <v>11</v>
      </c>
      <c r="X53" s="22">
        <v>9</v>
      </c>
      <c r="Y53" s="22">
        <v>10</v>
      </c>
      <c r="Z53" s="22">
        <v>11</v>
      </c>
      <c r="AA53" s="22">
        <v>12</v>
      </c>
      <c r="AB53" s="22">
        <v>12</v>
      </c>
      <c r="AC53" s="22">
        <v>13</v>
      </c>
      <c r="AD53" s="22">
        <v>14</v>
      </c>
      <c r="AE53" s="22">
        <v>14</v>
      </c>
      <c r="AF53" s="22">
        <v>17</v>
      </c>
      <c r="AG53" s="22">
        <v>17</v>
      </c>
      <c r="AH53" s="22">
        <v>16</v>
      </c>
      <c r="AI53" s="22">
        <v>12</v>
      </c>
      <c r="AJ53" s="22">
        <v>13</v>
      </c>
      <c r="AK53" s="117">
        <v>13</v>
      </c>
      <c r="AL53" s="117">
        <v>13</v>
      </c>
      <c r="AM53" s="117">
        <v>12</v>
      </c>
      <c r="AN53" s="117">
        <v>11</v>
      </c>
    </row>
    <row r="54" spans="1:40" ht="15.75" x14ac:dyDescent="0.25">
      <c r="A54" s="106" t="s">
        <v>108</v>
      </c>
      <c r="B54" s="12"/>
      <c r="C54" s="4"/>
      <c r="D54" s="4"/>
      <c r="E54" s="4"/>
      <c r="F54" s="4"/>
      <c r="G54" s="22" t="s">
        <v>29</v>
      </c>
      <c r="H54" s="22" t="s">
        <v>29</v>
      </c>
      <c r="I54" s="22" t="s">
        <v>29</v>
      </c>
      <c r="J54" s="22" t="s">
        <v>29</v>
      </c>
      <c r="K54" s="22" t="s">
        <v>29</v>
      </c>
      <c r="L54" s="22" t="s">
        <v>29</v>
      </c>
      <c r="M54" s="22"/>
      <c r="N54" s="22">
        <v>3</v>
      </c>
      <c r="O54" s="22">
        <v>3</v>
      </c>
      <c r="P54" s="22">
        <v>3</v>
      </c>
      <c r="Q54" s="22">
        <v>5</v>
      </c>
      <c r="R54" s="22">
        <v>5</v>
      </c>
      <c r="S54" s="22">
        <v>5</v>
      </c>
      <c r="T54" s="22">
        <v>6</v>
      </c>
      <c r="U54" s="22">
        <v>6</v>
      </c>
      <c r="V54" s="22">
        <v>6</v>
      </c>
      <c r="W54" s="22">
        <v>6</v>
      </c>
      <c r="X54" s="22">
        <v>7</v>
      </c>
      <c r="Y54" s="22">
        <v>7</v>
      </c>
      <c r="Z54" s="22">
        <v>6</v>
      </c>
      <c r="AA54" s="22">
        <v>5</v>
      </c>
      <c r="AB54" s="22">
        <v>6</v>
      </c>
      <c r="AC54" s="22">
        <v>5</v>
      </c>
      <c r="AD54" s="22">
        <v>5</v>
      </c>
      <c r="AE54" s="22">
        <v>6</v>
      </c>
      <c r="AF54" s="22">
        <v>6</v>
      </c>
      <c r="AG54" s="22">
        <v>6</v>
      </c>
      <c r="AH54" s="22">
        <v>7</v>
      </c>
      <c r="AI54" s="22">
        <v>7</v>
      </c>
      <c r="AJ54" s="22">
        <v>6</v>
      </c>
      <c r="AK54" s="117">
        <v>7</v>
      </c>
      <c r="AL54" s="117">
        <v>9</v>
      </c>
      <c r="AM54" s="117">
        <v>8</v>
      </c>
      <c r="AN54" s="117">
        <v>9</v>
      </c>
    </row>
    <row r="55" spans="1:40" ht="15.75" x14ac:dyDescent="0.25">
      <c r="A55" s="106" t="s">
        <v>109</v>
      </c>
      <c r="B55" s="12"/>
      <c r="C55" s="4"/>
      <c r="D55" s="4"/>
      <c r="E55" s="4"/>
      <c r="F55" s="4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107"/>
      <c r="AL55" s="107"/>
      <c r="AM55" s="118"/>
      <c r="AN55" s="118"/>
    </row>
    <row r="56" spans="1:40" ht="15.75" x14ac:dyDescent="0.25">
      <c r="A56" s="106" t="s">
        <v>110</v>
      </c>
      <c r="B56" s="12"/>
      <c r="C56" s="4"/>
      <c r="D56" s="4"/>
      <c r="E56" s="4"/>
      <c r="F56" s="4"/>
      <c r="G56" s="22" t="s">
        <v>29</v>
      </c>
      <c r="H56" s="22" t="s">
        <v>29</v>
      </c>
      <c r="I56" s="22" t="s">
        <v>29</v>
      </c>
      <c r="J56" s="22" t="s">
        <v>29</v>
      </c>
      <c r="K56" s="22" t="s">
        <v>29</v>
      </c>
      <c r="L56" s="22" t="s">
        <v>29</v>
      </c>
      <c r="M56" s="22">
        <v>14</v>
      </c>
      <c r="N56" s="22">
        <v>16</v>
      </c>
      <c r="O56" s="22">
        <v>18</v>
      </c>
      <c r="P56" s="22">
        <v>17</v>
      </c>
      <c r="Q56" s="22">
        <v>18</v>
      </c>
      <c r="R56" s="22">
        <v>21</v>
      </c>
      <c r="S56" s="22">
        <v>20</v>
      </c>
      <c r="T56" s="22">
        <v>18</v>
      </c>
      <c r="U56" s="22">
        <v>15</v>
      </c>
      <c r="V56" s="22">
        <v>18</v>
      </c>
      <c r="W56" s="22">
        <v>18</v>
      </c>
      <c r="X56" s="22">
        <v>17</v>
      </c>
      <c r="Y56" s="22">
        <v>17</v>
      </c>
      <c r="Z56" s="22">
        <v>17</v>
      </c>
      <c r="AA56" s="22">
        <v>18</v>
      </c>
      <c r="AB56" s="22">
        <v>17</v>
      </c>
      <c r="AC56" s="22">
        <v>20</v>
      </c>
      <c r="AD56" s="22">
        <v>21</v>
      </c>
      <c r="AE56" s="22">
        <v>20</v>
      </c>
      <c r="AF56" s="22">
        <v>15</v>
      </c>
      <c r="AG56" s="22">
        <v>7</v>
      </c>
      <c r="AH56" s="22">
        <v>9</v>
      </c>
      <c r="AI56" s="22">
        <v>11</v>
      </c>
      <c r="AJ56" s="22">
        <v>11</v>
      </c>
      <c r="AK56" s="117">
        <v>10</v>
      </c>
      <c r="AL56" s="117">
        <v>11</v>
      </c>
      <c r="AM56" s="107">
        <v>11</v>
      </c>
      <c r="AN56" s="107">
        <v>12</v>
      </c>
    </row>
    <row r="57" spans="1:40" ht="15.75" x14ac:dyDescent="0.25">
      <c r="A57" s="106" t="s">
        <v>111</v>
      </c>
      <c r="B57" s="12"/>
      <c r="C57" s="4"/>
      <c r="D57" s="4"/>
      <c r="E57" s="4"/>
      <c r="F57" s="4"/>
      <c r="G57" s="22" t="s">
        <v>29</v>
      </c>
      <c r="H57" s="22" t="s">
        <v>29</v>
      </c>
      <c r="I57" s="22" t="s">
        <v>29</v>
      </c>
      <c r="J57" s="22" t="s">
        <v>29</v>
      </c>
      <c r="K57" s="22" t="s">
        <v>29</v>
      </c>
      <c r="L57" s="22" t="s">
        <v>29</v>
      </c>
      <c r="M57" s="22"/>
      <c r="N57" s="22"/>
      <c r="O57" s="22"/>
      <c r="P57" s="22"/>
      <c r="Q57" s="22">
        <v>2</v>
      </c>
      <c r="R57" s="22">
        <v>3</v>
      </c>
      <c r="S57" s="22">
        <v>2</v>
      </c>
      <c r="T57" s="22">
        <v>2</v>
      </c>
      <c r="U57" s="22" t="s">
        <v>29</v>
      </c>
      <c r="V57" s="22" t="s">
        <v>29</v>
      </c>
      <c r="W57" s="22">
        <v>1</v>
      </c>
      <c r="X57" s="22" t="s">
        <v>29</v>
      </c>
      <c r="Y57" s="22" t="s">
        <v>29</v>
      </c>
      <c r="Z57" s="22" t="s">
        <v>29</v>
      </c>
      <c r="AA57" s="22" t="s">
        <v>29</v>
      </c>
      <c r="AB57" s="22" t="s">
        <v>29</v>
      </c>
      <c r="AC57" s="22" t="s">
        <v>29</v>
      </c>
      <c r="AD57" s="22" t="s">
        <v>29</v>
      </c>
      <c r="AE57" s="22" t="s">
        <v>29</v>
      </c>
      <c r="AF57" s="22" t="s">
        <v>29</v>
      </c>
      <c r="AG57" s="22" t="s">
        <v>29</v>
      </c>
      <c r="AH57" s="22" t="s">
        <v>29</v>
      </c>
      <c r="AI57" s="22" t="s">
        <v>29</v>
      </c>
      <c r="AJ57" s="22" t="s">
        <v>29</v>
      </c>
      <c r="AK57" s="22" t="s">
        <v>29</v>
      </c>
      <c r="AL57" s="120" t="s">
        <v>16</v>
      </c>
      <c r="AM57" s="120" t="s">
        <v>16</v>
      </c>
      <c r="AN57" s="120" t="s">
        <v>16</v>
      </c>
    </row>
    <row r="58" spans="1:40" ht="15.75" x14ac:dyDescent="0.25">
      <c r="A58" s="106" t="s">
        <v>112</v>
      </c>
      <c r="B58" s="12"/>
      <c r="C58" s="4"/>
      <c r="D58" s="4"/>
      <c r="E58" s="4"/>
      <c r="F58" s="4"/>
      <c r="G58" s="22" t="s">
        <v>29</v>
      </c>
      <c r="H58" s="22" t="s">
        <v>29</v>
      </c>
      <c r="I58" s="22" t="s">
        <v>29</v>
      </c>
      <c r="J58" s="22" t="s">
        <v>29</v>
      </c>
      <c r="K58" s="22" t="s">
        <v>29</v>
      </c>
      <c r="L58" s="22" t="s">
        <v>29</v>
      </c>
      <c r="M58" s="22">
        <v>40</v>
      </c>
      <c r="N58" s="22">
        <v>47</v>
      </c>
      <c r="O58" s="22">
        <v>47</v>
      </c>
      <c r="P58" s="22">
        <v>51</v>
      </c>
      <c r="Q58" s="22">
        <v>55</v>
      </c>
      <c r="R58" s="22">
        <v>55</v>
      </c>
      <c r="S58" s="22">
        <v>62</v>
      </c>
      <c r="T58" s="22">
        <v>61</v>
      </c>
      <c r="U58" s="22">
        <v>54</v>
      </c>
      <c r="V58" s="22">
        <v>53</v>
      </c>
      <c r="W58" s="22">
        <v>58</v>
      </c>
      <c r="X58" s="22">
        <v>64</v>
      </c>
      <c r="Y58" s="22">
        <v>67</v>
      </c>
      <c r="Z58" s="22">
        <v>71</v>
      </c>
      <c r="AA58" s="22">
        <v>69</v>
      </c>
      <c r="AB58" s="22">
        <v>76</v>
      </c>
      <c r="AC58" s="22">
        <v>70</v>
      </c>
      <c r="AD58" s="22">
        <v>65</v>
      </c>
      <c r="AE58" s="22">
        <v>71</v>
      </c>
      <c r="AF58" s="22">
        <v>68</v>
      </c>
      <c r="AG58" s="22">
        <v>69</v>
      </c>
      <c r="AH58" s="22">
        <v>67</v>
      </c>
      <c r="AI58" s="22">
        <v>68</v>
      </c>
      <c r="AJ58" s="22">
        <v>61</v>
      </c>
      <c r="AK58" s="117">
        <v>63</v>
      </c>
      <c r="AL58" s="124">
        <v>60</v>
      </c>
      <c r="AM58" s="124">
        <v>62</v>
      </c>
      <c r="AN58" s="124">
        <v>61</v>
      </c>
    </row>
    <row r="59" spans="1:40" ht="15.75" x14ac:dyDescent="0.25">
      <c r="A59" s="106" t="s">
        <v>113</v>
      </c>
      <c r="B59" s="12"/>
      <c r="C59" s="4"/>
      <c r="D59" s="4"/>
      <c r="E59" s="4"/>
      <c r="F59" s="4"/>
      <c r="G59" s="22" t="s">
        <v>29</v>
      </c>
      <c r="H59" s="22" t="s">
        <v>29</v>
      </c>
      <c r="I59" s="22" t="s">
        <v>29</v>
      </c>
      <c r="J59" s="22" t="s">
        <v>29</v>
      </c>
      <c r="K59" s="22" t="s">
        <v>29</v>
      </c>
      <c r="L59" s="22" t="s">
        <v>29</v>
      </c>
      <c r="M59" s="22">
        <v>10</v>
      </c>
      <c r="N59" s="22">
        <v>10</v>
      </c>
      <c r="O59" s="22">
        <v>13</v>
      </c>
      <c r="P59" s="22">
        <v>9</v>
      </c>
      <c r="Q59" s="22">
        <v>14</v>
      </c>
      <c r="R59" s="22">
        <v>18</v>
      </c>
      <c r="S59" s="22">
        <v>17</v>
      </c>
      <c r="T59" s="22">
        <v>18</v>
      </c>
      <c r="U59" s="22">
        <v>19</v>
      </c>
      <c r="V59" s="22">
        <v>19</v>
      </c>
      <c r="W59" s="22">
        <v>22</v>
      </c>
      <c r="X59" s="22">
        <v>21</v>
      </c>
      <c r="Y59" s="22">
        <v>21</v>
      </c>
      <c r="Z59" s="22">
        <v>20</v>
      </c>
      <c r="AA59" s="22">
        <v>21</v>
      </c>
      <c r="AB59" s="22">
        <v>18</v>
      </c>
      <c r="AC59" s="22">
        <v>19</v>
      </c>
      <c r="AD59" s="22">
        <v>19</v>
      </c>
      <c r="AE59" s="22">
        <v>17</v>
      </c>
      <c r="AF59" s="22">
        <v>18</v>
      </c>
      <c r="AG59" s="22">
        <v>16</v>
      </c>
      <c r="AH59" s="22">
        <v>14</v>
      </c>
      <c r="AI59" s="22">
        <v>15</v>
      </c>
      <c r="AJ59" s="22">
        <v>13</v>
      </c>
      <c r="AK59" s="117">
        <v>14</v>
      </c>
      <c r="AL59" s="124">
        <v>15</v>
      </c>
      <c r="AM59" s="124">
        <v>17</v>
      </c>
      <c r="AN59" s="124">
        <v>16</v>
      </c>
    </row>
    <row r="60" spans="1:40" ht="15.75" x14ac:dyDescent="0.25">
      <c r="A60" s="106" t="s">
        <v>114</v>
      </c>
      <c r="B60" s="12"/>
      <c r="C60" s="4"/>
      <c r="D60" s="4"/>
      <c r="E60" s="4"/>
      <c r="F60" s="4"/>
      <c r="G60" s="22" t="s">
        <v>29</v>
      </c>
      <c r="H60" s="22" t="s">
        <v>29</v>
      </c>
      <c r="I60" s="22" t="s">
        <v>29</v>
      </c>
      <c r="J60" s="22" t="s">
        <v>29</v>
      </c>
      <c r="K60" s="22" t="s">
        <v>29</v>
      </c>
      <c r="L60" s="22" t="s">
        <v>29</v>
      </c>
      <c r="M60" s="22">
        <v>9</v>
      </c>
      <c r="N60" s="22">
        <v>9</v>
      </c>
      <c r="O60" s="22">
        <v>9</v>
      </c>
      <c r="P60" s="22">
        <v>11</v>
      </c>
      <c r="Q60" s="22">
        <v>12</v>
      </c>
      <c r="R60" s="22">
        <v>10</v>
      </c>
      <c r="S60" s="28">
        <v>11</v>
      </c>
      <c r="T60" s="29">
        <v>13</v>
      </c>
      <c r="U60" s="22">
        <v>12</v>
      </c>
      <c r="V60" s="22">
        <v>13</v>
      </c>
      <c r="W60" s="22">
        <v>12</v>
      </c>
      <c r="X60" s="22">
        <v>12</v>
      </c>
      <c r="Y60" s="22">
        <v>12</v>
      </c>
      <c r="Z60" s="22">
        <v>11</v>
      </c>
      <c r="AA60" s="22">
        <v>10</v>
      </c>
      <c r="AB60" s="22">
        <v>10</v>
      </c>
      <c r="AC60" s="22">
        <v>10</v>
      </c>
      <c r="AD60" s="22">
        <v>8</v>
      </c>
      <c r="AE60" s="22">
        <v>8</v>
      </c>
      <c r="AF60" s="22">
        <v>10</v>
      </c>
      <c r="AG60" s="22">
        <v>10</v>
      </c>
      <c r="AH60" s="22">
        <v>13</v>
      </c>
      <c r="AI60" s="22">
        <v>12</v>
      </c>
      <c r="AJ60" s="22">
        <v>11</v>
      </c>
      <c r="AK60" s="117">
        <v>11</v>
      </c>
      <c r="AL60" s="124">
        <v>10</v>
      </c>
      <c r="AM60" s="124">
        <v>13</v>
      </c>
      <c r="AN60" s="124">
        <v>12</v>
      </c>
    </row>
    <row r="61" spans="1:40" ht="15.75" x14ac:dyDescent="0.25">
      <c r="A61" s="106" t="s">
        <v>115</v>
      </c>
      <c r="B61" s="12"/>
      <c r="C61" s="12"/>
      <c r="D61" s="12"/>
      <c r="E61" s="12"/>
      <c r="F61" s="12"/>
      <c r="G61" s="22" t="s">
        <v>29</v>
      </c>
      <c r="H61" s="22" t="s">
        <v>29</v>
      </c>
      <c r="I61" s="22" t="s">
        <v>29</v>
      </c>
      <c r="J61" s="22" t="s">
        <v>29</v>
      </c>
      <c r="K61" s="22" t="s">
        <v>29</v>
      </c>
      <c r="L61" s="22" t="s">
        <v>29</v>
      </c>
      <c r="M61" s="22" t="s">
        <v>29</v>
      </c>
      <c r="N61" s="22" t="s">
        <v>29</v>
      </c>
      <c r="O61" s="22" t="s">
        <v>29</v>
      </c>
      <c r="P61" s="22" t="s">
        <v>29</v>
      </c>
      <c r="Q61" s="22" t="s">
        <v>29</v>
      </c>
      <c r="R61" s="22" t="s">
        <v>29</v>
      </c>
      <c r="S61" s="22" t="s">
        <v>29</v>
      </c>
      <c r="T61" s="22" t="s">
        <v>29</v>
      </c>
      <c r="U61" s="22" t="s">
        <v>29</v>
      </c>
      <c r="V61" s="22" t="s">
        <v>29</v>
      </c>
      <c r="W61" s="22" t="s">
        <v>29</v>
      </c>
      <c r="X61" s="22" t="s">
        <v>29</v>
      </c>
      <c r="Y61" s="22" t="s">
        <v>29</v>
      </c>
      <c r="Z61" s="22" t="s">
        <v>29</v>
      </c>
      <c r="AA61" s="22" t="s">
        <v>29</v>
      </c>
      <c r="AB61" s="22" t="s">
        <v>29</v>
      </c>
      <c r="AC61" s="22" t="s">
        <v>29</v>
      </c>
      <c r="AD61" s="22" t="s">
        <v>29</v>
      </c>
      <c r="AE61" s="22" t="s">
        <v>29</v>
      </c>
      <c r="AF61" s="22" t="s">
        <v>29</v>
      </c>
      <c r="AG61" s="22">
        <v>1</v>
      </c>
      <c r="AH61" s="22">
        <v>1</v>
      </c>
      <c r="AI61" s="22">
        <v>1</v>
      </c>
      <c r="AJ61" s="22" t="s">
        <v>16</v>
      </c>
      <c r="AK61" s="22" t="s">
        <v>16</v>
      </c>
      <c r="AL61" s="120" t="s">
        <v>16</v>
      </c>
      <c r="AM61" s="120" t="s">
        <v>16</v>
      </c>
      <c r="AN61" s="120">
        <v>1</v>
      </c>
    </row>
    <row r="62" spans="1:40" ht="15.75" x14ac:dyDescent="0.25">
      <c r="A62" s="106" t="s">
        <v>116</v>
      </c>
      <c r="B62" s="12"/>
      <c r="C62" s="12"/>
      <c r="D62" s="12"/>
      <c r="E62" s="12"/>
      <c r="F62" s="12"/>
      <c r="G62" s="22" t="s">
        <v>29</v>
      </c>
      <c r="H62" s="22" t="s">
        <v>29</v>
      </c>
      <c r="I62" s="28" t="s">
        <v>35</v>
      </c>
      <c r="J62" s="29" t="s">
        <v>29</v>
      </c>
      <c r="K62" s="28" t="s">
        <v>29</v>
      </c>
      <c r="L62" s="29" t="s">
        <v>29</v>
      </c>
      <c r="M62" s="28" t="s">
        <v>93</v>
      </c>
      <c r="N62" s="29" t="s">
        <v>29</v>
      </c>
      <c r="O62" s="22" t="s">
        <v>29</v>
      </c>
      <c r="P62" s="28" t="s">
        <v>29</v>
      </c>
      <c r="Q62" s="29" t="s">
        <v>29</v>
      </c>
      <c r="R62" s="22" t="s">
        <v>29</v>
      </c>
      <c r="S62" s="28" t="s">
        <v>29</v>
      </c>
      <c r="T62" s="29" t="s">
        <v>29</v>
      </c>
      <c r="U62" s="22" t="s">
        <v>29</v>
      </c>
      <c r="V62" s="22">
        <v>12</v>
      </c>
      <c r="W62" s="22">
        <v>17</v>
      </c>
      <c r="X62" s="22">
        <v>17</v>
      </c>
      <c r="Y62" s="22">
        <v>17</v>
      </c>
      <c r="Z62" s="22">
        <v>16</v>
      </c>
      <c r="AA62" s="22">
        <v>23</v>
      </c>
      <c r="AB62" s="22">
        <v>21</v>
      </c>
      <c r="AC62" s="22">
        <v>19</v>
      </c>
      <c r="AD62" s="22">
        <v>13</v>
      </c>
      <c r="AE62" s="22">
        <v>18</v>
      </c>
      <c r="AF62" s="22">
        <v>19</v>
      </c>
      <c r="AG62" s="22">
        <v>14</v>
      </c>
      <c r="AH62" s="22">
        <v>15</v>
      </c>
      <c r="AI62" s="22">
        <v>20</v>
      </c>
      <c r="AJ62" s="22">
        <v>19</v>
      </c>
      <c r="AK62" s="117">
        <v>18</v>
      </c>
      <c r="AL62" s="117">
        <v>19</v>
      </c>
      <c r="AM62" s="117">
        <v>18</v>
      </c>
      <c r="AN62" s="117">
        <v>17</v>
      </c>
    </row>
    <row r="63" spans="1:40" ht="15.75" x14ac:dyDescent="0.25">
      <c r="A63" s="115" t="s">
        <v>123</v>
      </c>
      <c r="B63" s="12"/>
      <c r="C63" s="12"/>
      <c r="D63" s="12"/>
      <c r="E63" s="12"/>
      <c r="F63" s="12"/>
      <c r="G63" s="22" t="s">
        <v>29</v>
      </c>
      <c r="H63" s="22" t="s">
        <v>29</v>
      </c>
      <c r="I63" s="22" t="s">
        <v>29</v>
      </c>
      <c r="J63" s="22" t="s">
        <v>29</v>
      </c>
      <c r="K63" s="22" t="s">
        <v>29</v>
      </c>
      <c r="L63" s="22" t="s">
        <v>29</v>
      </c>
      <c r="M63" s="22" t="s">
        <v>29</v>
      </c>
      <c r="N63" s="22" t="s">
        <v>29</v>
      </c>
      <c r="O63" s="22" t="s">
        <v>29</v>
      </c>
      <c r="P63" s="22" t="s">
        <v>29</v>
      </c>
      <c r="Q63" s="22" t="s">
        <v>29</v>
      </c>
      <c r="R63" s="22" t="s">
        <v>29</v>
      </c>
      <c r="S63" s="22" t="s">
        <v>29</v>
      </c>
      <c r="T63" s="22" t="s">
        <v>29</v>
      </c>
      <c r="U63" s="22" t="s">
        <v>29</v>
      </c>
      <c r="V63" s="22" t="s">
        <v>29</v>
      </c>
      <c r="W63" s="22" t="s">
        <v>29</v>
      </c>
      <c r="X63" s="22" t="s">
        <v>29</v>
      </c>
      <c r="Y63" s="22" t="s">
        <v>29</v>
      </c>
      <c r="Z63" s="22" t="s">
        <v>29</v>
      </c>
      <c r="AA63" s="22" t="s">
        <v>29</v>
      </c>
      <c r="AB63" s="22" t="s">
        <v>29</v>
      </c>
      <c r="AC63" s="22" t="s">
        <v>29</v>
      </c>
      <c r="AD63" s="22" t="s">
        <v>29</v>
      </c>
      <c r="AE63" s="22" t="s">
        <v>29</v>
      </c>
      <c r="AF63" s="22" t="s">
        <v>29</v>
      </c>
      <c r="AG63" s="22" t="s">
        <v>29</v>
      </c>
      <c r="AH63" s="22" t="s">
        <v>29</v>
      </c>
      <c r="AI63" s="22" t="s">
        <v>29</v>
      </c>
      <c r="AJ63" s="22" t="s">
        <v>29</v>
      </c>
      <c r="AK63" s="22" t="s">
        <v>29</v>
      </c>
      <c r="AL63" s="117">
        <v>1</v>
      </c>
      <c r="AM63" s="117">
        <v>1</v>
      </c>
      <c r="AN63" s="127" t="s">
        <v>16</v>
      </c>
    </row>
    <row r="64" spans="1:40" ht="13.5" customHeight="1" x14ac:dyDescent="0.25">
      <c r="G64" s="23"/>
      <c r="H64" s="24"/>
      <c r="I64" s="23"/>
      <c r="J64" s="24"/>
      <c r="K64" s="23"/>
      <c r="L64" s="24"/>
      <c r="M64" s="23"/>
      <c r="N64" s="24"/>
      <c r="O64" s="23"/>
      <c r="P64" s="23"/>
      <c r="Q64" s="24"/>
      <c r="R64" s="23"/>
      <c r="S64" s="23"/>
      <c r="T64" s="24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107"/>
      <c r="AL64" s="107"/>
      <c r="AM64" s="107"/>
      <c r="AN64" s="107"/>
    </row>
    <row r="65" spans="1:40" ht="15" customHeight="1" x14ac:dyDescent="0.25">
      <c r="A65" s="110" t="s">
        <v>67</v>
      </c>
      <c r="B65" s="111"/>
      <c r="C65" s="9"/>
      <c r="D65" s="9"/>
      <c r="E65" s="9"/>
      <c r="F65" s="9"/>
      <c r="G65" s="21" t="s">
        <v>29</v>
      </c>
      <c r="H65" s="21" t="s">
        <v>29</v>
      </c>
      <c r="I65" s="21" t="s">
        <v>29</v>
      </c>
      <c r="J65" s="21" t="s">
        <v>29</v>
      </c>
      <c r="K65" s="21" t="s">
        <v>29</v>
      </c>
      <c r="L65" s="21" t="s">
        <v>29</v>
      </c>
      <c r="M65" s="21">
        <v>117</v>
      </c>
      <c r="N65" s="21">
        <v>147</v>
      </c>
      <c r="O65" s="21">
        <v>151</v>
      </c>
      <c r="P65" s="21">
        <v>156</v>
      </c>
      <c r="Q65" s="21">
        <v>154</v>
      </c>
      <c r="R65" s="21">
        <v>159</v>
      </c>
      <c r="S65" s="21">
        <v>164</v>
      </c>
      <c r="T65" s="21">
        <v>162</v>
      </c>
      <c r="U65" s="21">
        <v>159</v>
      </c>
      <c r="V65" s="21">
        <v>163</v>
      </c>
      <c r="W65" s="21">
        <v>165</v>
      </c>
      <c r="X65" s="21">
        <v>155</v>
      </c>
      <c r="Y65" s="21">
        <v>150</v>
      </c>
      <c r="Z65" s="21">
        <v>148</v>
      </c>
      <c r="AA65" s="21">
        <v>146</v>
      </c>
      <c r="AB65" s="21">
        <v>140</v>
      </c>
      <c r="AC65" s="21">
        <v>128</v>
      </c>
      <c r="AD65" s="21">
        <v>133</v>
      </c>
      <c r="AE65" s="21">
        <v>126</v>
      </c>
      <c r="AF65" s="21">
        <v>131</v>
      </c>
      <c r="AG65" s="21">
        <v>144</v>
      </c>
      <c r="AH65" s="21">
        <v>146</v>
      </c>
      <c r="AI65" s="21">
        <v>149</v>
      </c>
      <c r="AJ65" s="21">
        <v>139</v>
      </c>
      <c r="AK65" s="116">
        <v>146</v>
      </c>
      <c r="AL65" s="125">
        <v>156</v>
      </c>
      <c r="AM65" s="125">
        <v>156</v>
      </c>
      <c r="AN65" s="125">
        <v>164</v>
      </c>
    </row>
    <row r="66" spans="1:40" ht="18.75" customHeight="1" x14ac:dyDescent="0.25">
      <c r="A66" s="87"/>
      <c r="B66" s="12"/>
      <c r="C66" s="12"/>
      <c r="D66" s="12"/>
      <c r="E66" s="12"/>
      <c r="F66" s="12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K66" s="115"/>
    </row>
    <row r="67" spans="1:40" ht="20.25" customHeight="1" x14ac:dyDescent="0.25">
      <c r="A67" s="87"/>
      <c r="B67" s="12"/>
      <c r="C67" s="12"/>
      <c r="D67" s="12"/>
      <c r="E67" s="12"/>
      <c r="F67" s="12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K67" s="115"/>
    </row>
    <row r="68" spans="1:40" ht="16.5" customHeight="1" x14ac:dyDescent="0.25">
      <c r="A68" s="87"/>
      <c r="B68" s="12"/>
      <c r="C68" s="12"/>
      <c r="D68" s="12"/>
      <c r="E68" s="12"/>
      <c r="F68" s="12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K68" s="115"/>
    </row>
    <row r="69" spans="1:40" ht="19.5" customHeight="1" x14ac:dyDescent="0.25">
      <c r="A69" s="87"/>
      <c r="B69" s="12"/>
      <c r="C69" s="12"/>
      <c r="D69" s="12"/>
      <c r="E69" s="12"/>
      <c r="F69" s="12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K69" s="115"/>
    </row>
    <row r="70" spans="1:40" ht="18.75" customHeight="1" x14ac:dyDescent="0.25">
      <c r="A70" s="87"/>
      <c r="B70" s="12"/>
      <c r="C70" s="12"/>
      <c r="D70" s="12"/>
      <c r="E70" s="12"/>
      <c r="F70" s="12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K70" s="115"/>
    </row>
    <row r="71" spans="1:40" ht="15.75" x14ac:dyDescent="0.25">
      <c r="A71" s="155" t="s">
        <v>126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</row>
    <row r="72" spans="1:40" ht="16.5" thickBot="1" x14ac:dyDescent="0.3">
      <c r="A72" s="16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30"/>
    </row>
    <row r="73" spans="1:40" ht="20.25" customHeight="1" thickTop="1" x14ac:dyDescent="0.25">
      <c r="A73" s="132"/>
      <c r="B73" s="139" t="s">
        <v>0</v>
      </c>
      <c r="C73" s="139"/>
      <c r="D73" s="139"/>
      <c r="E73" s="139"/>
      <c r="F73" s="139"/>
      <c r="G73" s="163" t="s">
        <v>30</v>
      </c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</row>
    <row r="74" spans="1:40" ht="15.75" x14ac:dyDescent="0.25">
      <c r="A74" s="134" t="s">
        <v>1</v>
      </c>
      <c r="B74" s="135"/>
      <c r="C74" s="135"/>
      <c r="D74" s="135"/>
      <c r="E74" s="135"/>
      <c r="F74" s="135"/>
      <c r="G74" s="159" t="s">
        <v>7</v>
      </c>
      <c r="H74" s="159" t="s">
        <v>8</v>
      </c>
      <c r="I74" s="159" t="s">
        <v>9</v>
      </c>
      <c r="J74" s="159" t="s">
        <v>10</v>
      </c>
      <c r="K74" s="159">
        <v>1994</v>
      </c>
      <c r="L74" s="159">
        <v>1995</v>
      </c>
      <c r="M74" s="159">
        <v>1996</v>
      </c>
      <c r="N74" s="159">
        <v>1997</v>
      </c>
      <c r="O74" s="159">
        <v>1998</v>
      </c>
      <c r="P74" s="159">
        <v>1999</v>
      </c>
      <c r="Q74" s="159">
        <v>2000</v>
      </c>
      <c r="R74" s="159">
        <v>2001</v>
      </c>
      <c r="S74" s="159">
        <v>2002</v>
      </c>
      <c r="T74" s="159">
        <v>2003</v>
      </c>
      <c r="U74" s="159">
        <v>2004</v>
      </c>
      <c r="V74" s="159">
        <v>2005</v>
      </c>
      <c r="W74" s="159">
        <v>2006</v>
      </c>
      <c r="X74" s="159">
        <v>2007</v>
      </c>
      <c r="Y74" s="159">
        <v>2008</v>
      </c>
      <c r="Z74" s="159">
        <v>2009</v>
      </c>
      <c r="AA74" s="159">
        <v>2010</v>
      </c>
      <c r="AB74" s="159">
        <v>2011</v>
      </c>
      <c r="AC74" s="159">
        <v>2012</v>
      </c>
      <c r="AD74" s="159">
        <v>2013</v>
      </c>
      <c r="AE74" s="159">
        <v>2014</v>
      </c>
      <c r="AF74" s="159">
        <v>2015</v>
      </c>
      <c r="AG74" s="159">
        <v>2016</v>
      </c>
      <c r="AH74" s="159">
        <v>2017</v>
      </c>
      <c r="AI74" s="159">
        <v>2018</v>
      </c>
      <c r="AJ74" s="159">
        <v>2019</v>
      </c>
      <c r="AK74" s="159">
        <v>2020</v>
      </c>
      <c r="AL74" s="159">
        <v>2021</v>
      </c>
      <c r="AM74" s="153">
        <v>2022</v>
      </c>
      <c r="AN74" s="153">
        <v>2023</v>
      </c>
    </row>
    <row r="75" spans="1:40" ht="15.75" x14ac:dyDescent="0.25">
      <c r="A75" s="140"/>
      <c r="B75" s="141" t="s">
        <v>2</v>
      </c>
      <c r="C75" s="141" t="s">
        <v>3</v>
      </c>
      <c r="D75" s="141" t="s">
        <v>4</v>
      </c>
      <c r="E75" s="141" t="s">
        <v>5</v>
      </c>
      <c r="F75" s="141" t="s">
        <v>6</v>
      </c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54"/>
      <c r="AN75" s="154"/>
    </row>
    <row r="76" spans="1:40" ht="15.75" x14ac:dyDescent="0.25">
      <c r="A76" s="6"/>
      <c r="B76" s="12"/>
      <c r="C76" s="4"/>
      <c r="D76" s="4"/>
      <c r="E76" s="4"/>
      <c r="F76" s="4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121"/>
      <c r="AL76" s="121"/>
      <c r="AM76" s="121"/>
      <c r="AN76" s="121"/>
    </row>
    <row r="77" spans="1:40" ht="15.75" x14ac:dyDescent="0.25">
      <c r="A77" s="110" t="s">
        <v>68</v>
      </c>
      <c r="B77" s="111">
        <v>220</v>
      </c>
      <c r="C77" s="9">
        <v>276</v>
      </c>
      <c r="D77" s="9">
        <v>320</v>
      </c>
      <c r="E77" s="9">
        <v>308</v>
      </c>
      <c r="F77" s="9">
        <v>334</v>
      </c>
      <c r="G77" s="21">
        <v>317</v>
      </c>
      <c r="H77" s="21">
        <v>323</v>
      </c>
      <c r="I77" s="21">
        <v>309</v>
      </c>
      <c r="J77" s="21">
        <v>345</v>
      </c>
      <c r="K77" s="21">
        <v>387</v>
      </c>
      <c r="L77" s="21">
        <v>447</v>
      </c>
      <c r="M77" s="21">
        <v>360</v>
      </c>
      <c r="N77" s="21">
        <v>422</v>
      </c>
      <c r="O77" s="21">
        <v>419</v>
      </c>
      <c r="P77" s="21">
        <v>436</v>
      </c>
      <c r="Q77" s="21">
        <v>460</v>
      </c>
      <c r="R77" s="21">
        <v>499</v>
      </c>
      <c r="S77" s="21">
        <v>531</v>
      </c>
      <c r="T77" s="21">
        <v>527</v>
      </c>
      <c r="U77" s="21">
        <v>513</v>
      </c>
      <c r="V77" s="21">
        <v>522</v>
      </c>
      <c r="W77" s="21">
        <v>555</v>
      </c>
      <c r="X77" s="21">
        <v>594</v>
      </c>
      <c r="Y77" s="21">
        <v>606</v>
      </c>
      <c r="Z77" s="21">
        <v>598</v>
      </c>
      <c r="AA77" s="21">
        <v>655</v>
      </c>
      <c r="AB77" s="21">
        <v>674</v>
      </c>
      <c r="AC77" s="21">
        <v>661</v>
      </c>
      <c r="AD77" s="21">
        <v>671</v>
      </c>
      <c r="AE77" s="21">
        <v>720</v>
      </c>
      <c r="AF77" s="21">
        <v>750</v>
      </c>
      <c r="AG77" s="21">
        <v>839</v>
      </c>
      <c r="AH77" s="21">
        <v>837</v>
      </c>
      <c r="AI77" s="21">
        <v>867</v>
      </c>
      <c r="AJ77" s="21">
        <v>832</v>
      </c>
      <c r="AK77" s="119">
        <v>834</v>
      </c>
      <c r="AL77" s="119">
        <v>887</v>
      </c>
      <c r="AM77" s="119">
        <v>908</v>
      </c>
      <c r="AN77" s="119">
        <v>927</v>
      </c>
    </row>
    <row r="78" spans="1:40" ht="15.75" x14ac:dyDescent="0.25">
      <c r="A78" s="6"/>
      <c r="B78" s="12"/>
      <c r="C78" s="4"/>
      <c r="D78" s="4"/>
      <c r="E78" s="4"/>
      <c r="F78" s="4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107"/>
      <c r="AL78" s="107"/>
      <c r="AM78" s="107"/>
      <c r="AN78" s="107"/>
    </row>
    <row r="79" spans="1:40" ht="15.75" x14ac:dyDescent="0.25">
      <c r="A79" s="15" t="s">
        <v>69</v>
      </c>
      <c r="B79" s="12">
        <v>28</v>
      </c>
      <c r="C79" s="4">
        <v>33</v>
      </c>
      <c r="D79" s="4">
        <v>50</v>
      </c>
      <c r="E79" s="4">
        <v>45</v>
      </c>
      <c r="F79" s="4">
        <v>51</v>
      </c>
      <c r="G79" s="22">
        <v>48</v>
      </c>
      <c r="H79" s="22">
        <v>50</v>
      </c>
      <c r="I79" s="22">
        <v>48</v>
      </c>
      <c r="J79" s="22">
        <v>47</v>
      </c>
      <c r="K79" s="22">
        <v>49</v>
      </c>
      <c r="L79" s="22">
        <v>59</v>
      </c>
      <c r="M79" s="22">
        <v>53</v>
      </c>
      <c r="N79" s="22">
        <v>59</v>
      </c>
      <c r="O79" s="22">
        <v>59</v>
      </c>
      <c r="P79" s="22">
        <v>60</v>
      </c>
      <c r="Q79" s="22">
        <v>58</v>
      </c>
      <c r="R79" s="22">
        <v>67</v>
      </c>
      <c r="S79" s="22">
        <v>65</v>
      </c>
      <c r="T79" s="22">
        <v>64</v>
      </c>
      <c r="U79" s="22">
        <v>64</v>
      </c>
      <c r="V79" s="22">
        <v>66</v>
      </c>
      <c r="W79" s="22">
        <v>77</v>
      </c>
      <c r="X79" s="22">
        <v>75</v>
      </c>
      <c r="Y79" s="22">
        <v>74</v>
      </c>
      <c r="Z79" s="22">
        <v>77</v>
      </c>
      <c r="AA79" s="22">
        <v>84</v>
      </c>
      <c r="AB79" s="22">
        <v>89</v>
      </c>
      <c r="AC79" s="22">
        <v>90</v>
      </c>
      <c r="AD79" s="22">
        <v>94</v>
      </c>
      <c r="AE79" s="22">
        <v>92</v>
      </c>
      <c r="AF79" s="22">
        <v>98</v>
      </c>
      <c r="AG79" s="22">
        <v>109</v>
      </c>
      <c r="AH79" s="22">
        <v>113</v>
      </c>
      <c r="AI79" s="22">
        <v>117</v>
      </c>
      <c r="AJ79" s="22">
        <v>110</v>
      </c>
      <c r="AK79" s="117">
        <v>117</v>
      </c>
      <c r="AL79" s="117">
        <v>117</v>
      </c>
      <c r="AM79" s="117">
        <v>121</v>
      </c>
      <c r="AN79" s="117">
        <v>127</v>
      </c>
    </row>
    <row r="80" spans="1:40" ht="15.75" x14ac:dyDescent="0.25">
      <c r="A80" s="15" t="s">
        <v>70</v>
      </c>
      <c r="B80" s="12"/>
      <c r="C80" s="4"/>
      <c r="D80" s="4"/>
      <c r="E80" s="4"/>
      <c r="F80" s="4"/>
      <c r="G80" s="22" t="s">
        <v>29</v>
      </c>
      <c r="H80" s="22" t="s">
        <v>29</v>
      </c>
      <c r="I80" s="22" t="s">
        <v>29</v>
      </c>
      <c r="J80" s="22" t="s">
        <v>29</v>
      </c>
      <c r="K80" s="22" t="s">
        <v>29</v>
      </c>
      <c r="L80" s="22" t="s">
        <v>29</v>
      </c>
      <c r="M80" s="22" t="s">
        <v>29</v>
      </c>
      <c r="N80" s="22">
        <v>12</v>
      </c>
      <c r="O80" s="22">
        <v>13</v>
      </c>
      <c r="P80" s="22">
        <v>15</v>
      </c>
      <c r="Q80" s="22">
        <v>26</v>
      </c>
      <c r="R80" s="22">
        <v>36</v>
      </c>
      <c r="S80" s="22">
        <v>38</v>
      </c>
      <c r="T80" s="22">
        <v>40</v>
      </c>
      <c r="U80" s="22">
        <v>42</v>
      </c>
      <c r="V80" s="22">
        <v>42</v>
      </c>
      <c r="W80" s="22">
        <v>42</v>
      </c>
      <c r="X80" s="22">
        <v>41</v>
      </c>
      <c r="Y80" s="22">
        <v>47</v>
      </c>
      <c r="Z80" s="22">
        <v>47</v>
      </c>
      <c r="AA80" s="22">
        <v>45</v>
      </c>
      <c r="AB80" s="22">
        <v>48</v>
      </c>
      <c r="AC80" s="22">
        <v>48</v>
      </c>
      <c r="AD80" s="22">
        <v>42</v>
      </c>
      <c r="AE80" s="22">
        <v>59</v>
      </c>
      <c r="AF80" s="22">
        <v>58</v>
      </c>
      <c r="AG80" s="22">
        <v>57</v>
      </c>
      <c r="AH80" s="22">
        <v>59</v>
      </c>
      <c r="AI80" s="22">
        <v>62</v>
      </c>
      <c r="AJ80" s="22">
        <v>61</v>
      </c>
      <c r="AK80" s="117">
        <v>58</v>
      </c>
      <c r="AL80" s="117">
        <v>62</v>
      </c>
      <c r="AM80" s="117">
        <v>62</v>
      </c>
      <c r="AN80" s="117">
        <v>62</v>
      </c>
    </row>
    <row r="81" spans="1:40" ht="15.75" x14ac:dyDescent="0.25">
      <c r="A81" s="15" t="s">
        <v>71</v>
      </c>
      <c r="B81" s="12">
        <v>11</v>
      </c>
      <c r="C81" s="4">
        <v>18</v>
      </c>
      <c r="D81" s="4">
        <v>19</v>
      </c>
      <c r="E81" s="4">
        <v>16</v>
      </c>
      <c r="F81" s="4">
        <v>22</v>
      </c>
      <c r="G81" s="22">
        <v>21</v>
      </c>
      <c r="H81" s="22">
        <v>23</v>
      </c>
      <c r="I81" s="22">
        <v>23</v>
      </c>
      <c r="J81" s="22">
        <v>23</v>
      </c>
      <c r="K81" s="22">
        <v>26</v>
      </c>
      <c r="L81" s="22">
        <v>38</v>
      </c>
      <c r="M81" s="22">
        <v>42</v>
      </c>
      <c r="N81" s="22">
        <v>44</v>
      </c>
      <c r="O81" s="22">
        <v>47</v>
      </c>
      <c r="P81" s="22">
        <v>53</v>
      </c>
      <c r="Q81" s="22">
        <v>54</v>
      </c>
      <c r="R81" s="22">
        <v>59</v>
      </c>
      <c r="S81" s="22">
        <v>59</v>
      </c>
      <c r="T81" s="22">
        <v>55</v>
      </c>
      <c r="U81" s="22">
        <v>52</v>
      </c>
      <c r="V81" s="22">
        <v>58</v>
      </c>
      <c r="W81" s="22">
        <v>56</v>
      </c>
      <c r="X81" s="22">
        <v>64</v>
      </c>
      <c r="Y81" s="22">
        <v>71</v>
      </c>
      <c r="Z81" s="22">
        <v>70</v>
      </c>
      <c r="AA81" s="22">
        <v>73</v>
      </c>
      <c r="AB81" s="22">
        <v>72</v>
      </c>
      <c r="AC81" s="22">
        <v>69</v>
      </c>
      <c r="AD81" s="22">
        <v>77</v>
      </c>
      <c r="AE81" s="22">
        <v>85</v>
      </c>
      <c r="AF81" s="22">
        <v>89</v>
      </c>
      <c r="AG81" s="22">
        <v>94</v>
      </c>
      <c r="AH81" s="22">
        <v>89</v>
      </c>
      <c r="AI81" s="22">
        <v>88</v>
      </c>
      <c r="AJ81" s="22">
        <v>84</v>
      </c>
      <c r="AK81" s="117">
        <v>87</v>
      </c>
      <c r="AL81" s="117">
        <v>88</v>
      </c>
      <c r="AM81" s="117">
        <v>87</v>
      </c>
      <c r="AN81" s="117">
        <v>90</v>
      </c>
    </row>
    <row r="82" spans="1:40" ht="15.75" x14ac:dyDescent="0.25">
      <c r="A82" s="15" t="s">
        <v>23</v>
      </c>
      <c r="B82" s="12">
        <v>76</v>
      </c>
      <c r="C82" s="4">
        <v>89</v>
      </c>
      <c r="D82" s="4">
        <v>98</v>
      </c>
      <c r="E82" s="4">
        <v>94</v>
      </c>
      <c r="F82" s="4">
        <v>91</v>
      </c>
      <c r="G82" s="22">
        <v>85</v>
      </c>
      <c r="H82" s="22">
        <v>83</v>
      </c>
      <c r="I82" s="22">
        <v>71</v>
      </c>
      <c r="J82" s="22">
        <v>80</v>
      </c>
      <c r="K82" s="22">
        <v>86</v>
      </c>
      <c r="L82" s="22">
        <v>85</v>
      </c>
      <c r="M82" s="22">
        <v>87</v>
      </c>
      <c r="N82" s="22">
        <v>97</v>
      </c>
      <c r="O82" s="22">
        <v>92</v>
      </c>
      <c r="P82" s="22">
        <v>93</v>
      </c>
      <c r="Q82" s="22">
        <v>100</v>
      </c>
      <c r="R82" s="22">
        <v>102</v>
      </c>
      <c r="S82" s="22">
        <v>123</v>
      </c>
      <c r="T82" s="22">
        <v>126</v>
      </c>
      <c r="U82" s="22">
        <v>123</v>
      </c>
      <c r="V82" s="22">
        <v>120</v>
      </c>
      <c r="W82" s="22">
        <v>119</v>
      </c>
      <c r="X82" s="22">
        <v>118</v>
      </c>
      <c r="Y82" s="22">
        <v>119</v>
      </c>
      <c r="Z82" s="22">
        <v>117</v>
      </c>
      <c r="AA82" s="22">
        <v>118</v>
      </c>
      <c r="AB82" s="22">
        <v>123</v>
      </c>
      <c r="AC82" s="22">
        <v>105</v>
      </c>
      <c r="AD82" s="22">
        <v>104</v>
      </c>
      <c r="AE82" s="22">
        <v>99</v>
      </c>
      <c r="AF82" s="22">
        <v>99</v>
      </c>
      <c r="AG82" s="22">
        <v>100</v>
      </c>
      <c r="AH82" s="22">
        <v>100</v>
      </c>
      <c r="AI82" s="22">
        <v>99</v>
      </c>
      <c r="AJ82" s="22">
        <v>94</v>
      </c>
      <c r="AK82" s="117">
        <v>97</v>
      </c>
      <c r="AL82" s="117">
        <v>104</v>
      </c>
      <c r="AM82" s="117">
        <v>102</v>
      </c>
      <c r="AN82" s="117">
        <v>106</v>
      </c>
    </row>
    <row r="83" spans="1:40" ht="15.75" x14ac:dyDescent="0.25">
      <c r="A83" s="15" t="s">
        <v>24</v>
      </c>
      <c r="B83" s="12">
        <v>71</v>
      </c>
      <c r="C83" s="4">
        <v>107</v>
      </c>
      <c r="D83" s="4">
        <v>104</v>
      </c>
      <c r="E83" s="4">
        <v>102</v>
      </c>
      <c r="F83" s="4">
        <v>103</v>
      </c>
      <c r="G83" s="22">
        <v>98</v>
      </c>
      <c r="H83" s="22">
        <v>98</v>
      </c>
      <c r="I83" s="22">
        <v>98</v>
      </c>
      <c r="J83" s="22">
        <v>98</v>
      </c>
      <c r="K83" s="22">
        <v>96</v>
      </c>
      <c r="L83" s="22">
        <v>111</v>
      </c>
      <c r="M83" s="22" t="s">
        <v>29</v>
      </c>
      <c r="N83" s="22" t="s">
        <v>29</v>
      </c>
      <c r="O83" s="22" t="s">
        <v>29</v>
      </c>
      <c r="P83" s="22" t="s">
        <v>29</v>
      </c>
      <c r="Q83" s="22" t="s">
        <v>29</v>
      </c>
      <c r="R83" s="22" t="s">
        <v>29</v>
      </c>
      <c r="S83" s="22" t="s">
        <v>29</v>
      </c>
      <c r="T83" s="22" t="s">
        <v>29</v>
      </c>
      <c r="U83" s="22" t="s">
        <v>29</v>
      </c>
      <c r="V83" s="22" t="s">
        <v>29</v>
      </c>
      <c r="W83" s="22" t="s">
        <v>29</v>
      </c>
      <c r="X83" s="22" t="s">
        <v>29</v>
      </c>
      <c r="Y83" s="22" t="s">
        <v>29</v>
      </c>
      <c r="Z83" s="22" t="s">
        <v>29</v>
      </c>
      <c r="AA83" s="22" t="s">
        <v>29</v>
      </c>
      <c r="AB83" s="22" t="s">
        <v>29</v>
      </c>
      <c r="AC83" s="22" t="s">
        <v>29</v>
      </c>
      <c r="AD83" s="22" t="s">
        <v>29</v>
      </c>
      <c r="AE83" s="22" t="s">
        <v>29</v>
      </c>
      <c r="AF83" s="22" t="s">
        <v>29</v>
      </c>
      <c r="AG83" s="22" t="s">
        <v>29</v>
      </c>
      <c r="AH83" s="22" t="s">
        <v>29</v>
      </c>
      <c r="AI83" s="22" t="s">
        <v>29</v>
      </c>
      <c r="AJ83" s="22" t="s">
        <v>16</v>
      </c>
      <c r="AK83" s="120" t="s">
        <v>16</v>
      </c>
      <c r="AL83" s="120" t="s">
        <v>16</v>
      </c>
      <c r="AM83" s="120" t="s">
        <v>16</v>
      </c>
      <c r="AN83" s="120" t="s">
        <v>16</v>
      </c>
    </row>
    <row r="84" spans="1:40" ht="15.75" x14ac:dyDescent="0.25">
      <c r="A84" s="105" t="s">
        <v>99</v>
      </c>
      <c r="B84" s="12"/>
      <c r="C84" s="4"/>
      <c r="D84" s="4"/>
      <c r="E84" s="4"/>
      <c r="F84" s="4"/>
      <c r="G84" s="22" t="s">
        <v>29</v>
      </c>
      <c r="H84" s="22" t="s">
        <v>29</v>
      </c>
      <c r="I84" s="22" t="s">
        <v>29</v>
      </c>
      <c r="J84" s="22" t="s">
        <v>29</v>
      </c>
      <c r="K84" s="22" t="s">
        <v>29</v>
      </c>
      <c r="L84" s="22" t="s">
        <v>29</v>
      </c>
      <c r="M84" s="22" t="s">
        <v>29</v>
      </c>
      <c r="N84" s="22" t="s">
        <v>29</v>
      </c>
      <c r="O84" s="22" t="s">
        <v>29</v>
      </c>
      <c r="P84" s="22" t="s">
        <v>29</v>
      </c>
      <c r="Q84" s="22" t="s">
        <v>29</v>
      </c>
      <c r="R84" s="22" t="s">
        <v>29</v>
      </c>
      <c r="S84" s="22" t="s">
        <v>29</v>
      </c>
      <c r="T84" s="22" t="s">
        <v>29</v>
      </c>
      <c r="U84" s="22" t="s">
        <v>29</v>
      </c>
      <c r="V84" s="22" t="s">
        <v>29</v>
      </c>
      <c r="W84" s="22" t="s">
        <v>29</v>
      </c>
      <c r="X84" s="22" t="s">
        <v>29</v>
      </c>
      <c r="Y84" s="22" t="s">
        <v>29</v>
      </c>
      <c r="Z84" s="22" t="s">
        <v>29</v>
      </c>
      <c r="AA84" s="22" t="s">
        <v>29</v>
      </c>
      <c r="AB84" s="22" t="s">
        <v>29</v>
      </c>
      <c r="AC84" s="22" t="s">
        <v>29</v>
      </c>
      <c r="AD84" s="22" t="s">
        <v>29</v>
      </c>
      <c r="AE84" s="22" t="s">
        <v>29</v>
      </c>
      <c r="AF84" s="22" t="s">
        <v>29</v>
      </c>
      <c r="AG84" s="22">
        <v>30</v>
      </c>
      <c r="AH84" s="22">
        <v>25</v>
      </c>
      <c r="AI84" s="22">
        <v>35</v>
      </c>
      <c r="AJ84" s="22">
        <v>33</v>
      </c>
      <c r="AK84" s="117">
        <v>35</v>
      </c>
      <c r="AL84" s="117">
        <v>52</v>
      </c>
      <c r="AM84" s="117">
        <v>55</v>
      </c>
      <c r="AN84" s="117">
        <v>55</v>
      </c>
    </row>
    <row r="85" spans="1:40" ht="15.75" x14ac:dyDescent="0.25">
      <c r="A85" s="15" t="s">
        <v>25</v>
      </c>
      <c r="B85" s="13" t="s">
        <v>16</v>
      </c>
      <c r="C85" s="7" t="s">
        <v>16</v>
      </c>
      <c r="D85" s="4">
        <v>11</v>
      </c>
      <c r="E85" s="4">
        <v>9</v>
      </c>
      <c r="F85" s="4">
        <v>15</v>
      </c>
      <c r="G85" s="22">
        <v>14</v>
      </c>
      <c r="H85" s="22">
        <v>16</v>
      </c>
      <c r="I85" s="22">
        <v>16</v>
      </c>
      <c r="J85" s="22">
        <v>21</v>
      </c>
      <c r="K85" s="22">
        <v>24</v>
      </c>
      <c r="L85" s="22">
        <v>35</v>
      </c>
      <c r="M85" s="22">
        <v>38</v>
      </c>
      <c r="N85" s="22">
        <v>38</v>
      </c>
      <c r="O85" s="22">
        <v>40</v>
      </c>
      <c r="P85" s="22">
        <v>41</v>
      </c>
      <c r="Q85" s="22">
        <v>41</v>
      </c>
      <c r="R85" s="22">
        <v>51</v>
      </c>
      <c r="S85" s="22">
        <v>50</v>
      </c>
      <c r="T85" s="22">
        <v>51</v>
      </c>
      <c r="U85" s="22">
        <v>50</v>
      </c>
      <c r="V85" s="22">
        <v>50</v>
      </c>
      <c r="W85" s="22">
        <v>54</v>
      </c>
      <c r="X85" s="22">
        <v>62</v>
      </c>
      <c r="Y85" s="22">
        <v>57</v>
      </c>
      <c r="Z85" s="22">
        <v>59</v>
      </c>
      <c r="AA85" s="22">
        <v>70</v>
      </c>
      <c r="AB85" s="22">
        <v>69</v>
      </c>
      <c r="AC85" s="22">
        <v>78</v>
      </c>
      <c r="AD85" s="22">
        <v>75</v>
      </c>
      <c r="AE85" s="22">
        <v>87</v>
      </c>
      <c r="AF85" s="22">
        <v>85</v>
      </c>
      <c r="AG85" s="22">
        <v>89</v>
      </c>
      <c r="AH85" s="22">
        <v>88</v>
      </c>
      <c r="AI85" s="22">
        <v>89</v>
      </c>
      <c r="AJ85" s="22">
        <v>86</v>
      </c>
      <c r="AK85" s="117">
        <v>84</v>
      </c>
      <c r="AL85" s="117">
        <v>84</v>
      </c>
      <c r="AM85" s="117">
        <v>90</v>
      </c>
      <c r="AN85" s="117">
        <v>91</v>
      </c>
    </row>
    <row r="86" spans="1:40" ht="15.75" x14ac:dyDescent="0.25">
      <c r="A86" s="15" t="s">
        <v>26</v>
      </c>
      <c r="B86" s="13" t="s">
        <v>16</v>
      </c>
      <c r="C86" s="7" t="s">
        <v>16</v>
      </c>
      <c r="D86" s="7" t="s">
        <v>16</v>
      </c>
      <c r="E86" s="7" t="s">
        <v>16</v>
      </c>
      <c r="F86" s="7" t="s">
        <v>16</v>
      </c>
      <c r="G86" s="22" t="s">
        <v>16</v>
      </c>
      <c r="H86" s="22" t="s">
        <v>16</v>
      </c>
      <c r="I86" s="22" t="s">
        <v>16</v>
      </c>
      <c r="J86" s="22">
        <v>13</v>
      </c>
      <c r="K86" s="22">
        <v>16</v>
      </c>
      <c r="L86" s="22">
        <v>20</v>
      </c>
      <c r="M86" s="22">
        <v>24</v>
      </c>
      <c r="N86" s="22">
        <v>31</v>
      </c>
      <c r="O86" s="22">
        <v>34</v>
      </c>
      <c r="P86" s="22">
        <v>35</v>
      </c>
      <c r="Q86" s="22">
        <v>36</v>
      </c>
      <c r="R86" s="22">
        <v>43</v>
      </c>
      <c r="S86" s="22">
        <v>47</v>
      </c>
      <c r="T86" s="22">
        <v>46</v>
      </c>
      <c r="U86" s="22">
        <v>45</v>
      </c>
      <c r="V86" s="22">
        <v>44</v>
      </c>
      <c r="W86" s="22">
        <v>48</v>
      </c>
      <c r="X86" s="22">
        <v>58</v>
      </c>
      <c r="Y86" s="22">
        <v>61</v>
      </c>
      <c r="Z86" s="22">
        <v>61</v>
      </c>
      <c r="AA86" s="22">
        <v>79</v>
      </c>
      <c r="AB86" s="22">
        <v>82</v>
      </c>
      <c r="AC86" s="22">
        <v>82</v>
      </c>
      <c r="AD86" s="22">
        <v>76</v>
      </c>
      <c r="AE86" s="22">
        <v>75</v>
      </c>
      <c r="AF86" s="22">
        <v>76</v>
      </c>
      <c r="AG86" s="22">
        <v>88</v>
      </c>
      <c r="AH86" s="22">
        <v>83</v>
      </c>
      <c r="AI86" s="22">
        <v>83</v>
      </c>
      <c r="AJ86" s="22">
        <v>84</v>
      </c>
      <c r="AK86" s="117">
        <v>80</v>
      </c>
      <c r="AL86" s="117">
        <v>86</v>
      </c>
      <c r="AM86" s="117">
        <v>86</v>
      </c>
      <c r="AN86" s="117">
        <v>89</v>
      </c>
    </row>
    <row r="87" spans="1:40" ht="15.75" x14ac:dyDescent="0.25">
      <c r="A87" s="105" t="s">
        <v>98</v>
      </c>
      <c r="B87" s="13"/>
      <c r="C87" s="7"/>
      <c r="D87" s="7"/>
      <c r="E87" s="7"/>
      <c r="F87" s="7"/>
      <c r="G87" s="22" t="s">
        <v>29</v>
      </c>
      <c r="H87" s="22" t="s">
        <v>29</v>
      </c>
      <c r="I87" s="22" t="s">
        <v>29</v>
      </c>
      <c r="J87" s="22" t="s">
        <v>29</v>
      </c>
      <c r="K87" s="22" t="s">
        <v>29</v>
      </c>
      <c r="L87" s="22" t="s">
        <v>29</v>
      </c>
      <c r="M87" s="22" t="s">
        <v>29</v>
      </c>
      <c r="N87" s="22" t="s">
        <v>29</v>
      </c>
      <c r="O87" s="22" t="s">
        <v>29</v>
      </c>
      <c r="P87" s="22" t="s">
        <v>29</v>
      </c>
      <c r="Q87" s="22" t="s">
        <v>29</v>
      </c>
      <c r="R87" s="22" t="s">
        <v>29</v>
      </c>
      <c r="S87" s="22" t="s">
        <v>29</v>
      </c>
      <c r="T87" s="22" t="s">
        <v>29</v>
      </c>
      <c r="U87" s="22" t="s">
        <v>29</v>
      </c>
      <c r="V87" s="22" t="s">
        <v>29</v>
      </c>
      <c r="W87" s="22" t="s">
        <v>29</v>
      </c>
      <c r="X87" s="22" t="s">
        <v>29</v>
      </c>
      <c r="Y87" s="22" t="s">
        <v>29</v>
      </c>
      <c r="Z87" s="22" t="s">
        <v>29</v>
      </c>
      <c r="AA87" s="22" t="s">
        <v>29</v>
      </c>
      <c r="AB87" s="22" t="s">
        <v>29</v>
      </c>
      <c r="AC87" s="22" t="s">
        <v>29</v>
      </c>
      <c r="AD87" s="22" t="s">
        <v>29</v>
      </c>
      <c r="AE87" s="22" t="s">
        <v>29</v>
      </c>
      <c r="AF87" s="22">
        <v>21</v>
      </c>
      <c r="AG87" s="22">
        <v>30</v>
      </c>
      <c r="AH87" s="22">
        <v>27</v>
      </c>
      <c r="AI87" s="22">
        <v>33</v>
      </c>
      <c r="AJ87" s="22">
        <v>36</v>
      </c>
      <c r="AK87" s="117">
        <v>36</v>
      </c>
      <c r="AL87" s="117">
        <v>38</v>
      </c>
      <c r="AM87" s="117">
        <v>40</v>
      </c>
      <c r="AN87" s="117">
        <v>39</v>
      </c>
    </row>
    <row r="88" spans="1:40" ht="15.75" x14ac:dyDescent="0.25">
      <c r="A88" s="16" t="s">
        <v>27</v>
      </c>
      <c r="B88" s="13" t="s">
        <v>16</v>
      </c>
      <c r="C88" s="7" t="s">
        <v>16</v>
      </c>
      <c r="D88" s="7" t="s">
        <v>16</v>
      </c>
      <c r="E88" s="7" t="s">
        <v>16</v>
      </c>
      <c r="F88" s="7" t="s">
        <v>16</v>
      </c>
      <c r="G88" s="22" t="s">
        <v>16</v>
      </c>
      <c r="H88" s="22" t="s">
        <v>16</v>
      </c>
      <c r="I88" s="22" t="s">
        <v>16</v>
      </c>
      <c r="J88" s="22" t="s">
        <v>16</v>
      </c>
      <c r="K88" s="22">
        <v>27</v>
      </c>
      <c r="L88" s="22">
        <v>32</v>
      </c>
      <c r="M88" s="22">
        <v>47</v>
      </c>
      <c r="N88" s="22">
        <v>51</v>
      </c>
      <c r="O88" s="22">
        <v>49</v>
      </c>
      <c r="P88" s="22">
        <v>50</v>
      </c>
      <c r="Q88" s="22">
        <v>51</v>
      </c>
      <c r="R88" s="22">
        <v>48</v>
      </c>
      <c r="S88" s="22">
        <v>46</v>
      </c>
      <c r="T88" s="22">
        <v>47</v>
      </c>
      <c r="U88" s="22">
        <v>52</v>
      </c>
      <c r="V88" s="22">
        <v>53</v>
      </c>
      <c r="W88" s="22">
        <v>64</v>
      </c>
      <c r="X88" s="22">
        <v>59</v>
      </c>
      <c r="Y88" s="22">
        <v>57</v>
      </c>
      <c r="Z88" s="22">
        <v>57</v>
      </c>
      <c r="AA88" s="22">
        <v>55</v>
      </c>
      <c r="AB88" s="22">
        <v>59</v>
      </c>
      <c r="AC88" s="22">
        <v>63</v>
      </c>
      <c r="AD88" s="22">
        <v>68</v>
      </c>
      <c r="AE88" s="22">
        <v>66</v>
      </c>
      <c r="AF88" s="22">
        <v>65</v>
      </c>
      <c r="AG88" s="22">
        <v>74</v>
      </c>
      <c r="AH88" s="22">
        <v>74</v>
      </c>
      <c r="AI88" s="22">
        <v>79</v>
      </c>
      <c r="AJ88" s="22">
        <v>75</v>
      </c>
      <c r="AK88" s="117">
        <v>75</v>
      </c>
      <c r="AL88" s="117">
        <v>81</v>
      </c>
      <c r="AM88" s="117">
        <v>85</v>
      </c>
      <c r="AN88" s="117">
        <v>86</v>
      </c>
    </row>
    <row r="89" spans="1:40" ht="15.75" x14ac:dyDescent="0.25">
      <c r="A89" s="15" t="s">
        <v>28</v>
      </c>
      <c r="B89" s="12">
        <v>34</v>
      </c>
      <c r="C89" s="4">
        <v>29</v>
      </c>
      <c r="D89" s="4">
        <v>38</v>
      </c>
      <c r="E89" s="4">
        <v>42</v>
      </c>
      <c r="F89" s="4">
        <v>52</v>
      </c>
      <c r="G89" s="22">
        <v>51</v>
      </c>
      <c r="H89" s="22">
        <v>53</v>
      </c>
      <c r="I89" s="22">
        <v>53</v>
      </c>
      <c r="J89" s="22">
        <v>63</v>
      </c>
      <c r="K89" s="22">
        <v>63</v>
      </c>
      <c r="L89" s="22">
        <v>67</v>
      </c>
      <c r="M89" s="22">
        <v>69</v>
      </c>
      <c r="N89" s="22">
        <v>90</v>
      </c>
      <c r="O89" s="22">
        <v>85</v>
      </c>
      <c r="P89" s="22">
        <v>89</v>
      </c>
      <c r="Q89" s="22">
        <v>94</v>
      </c>
      <c r="R89" s="22">
        <v>93</v>
      </c>
      <c r="S89" s="22">
        <v>103</v>
      </c>
      <c r="T89" s="22">
        <v>98</v>
      </c>
      <c r="U89" s="22">
        <v>85</v>
      </c>
      <c r="V89" s="22">
        <v>89</v>
      </c>
      <c r="W89" s="22">
        <v>95</v>
      </c>
      <c r="X89" s="22">
        <v>117</v>
      </c>
      <c r="Y89" s="22">
        <v>120</v>
      </c>
      <c r="Z89" s="22">
        <v>110</v>
      </c>
      <c r="AA89" s="22">
        <v>131</v>
      </c>
      <c r="AB89" s="22">
        <v>132</v>
      </c>
      <c r="AC89" s="22">
        <v>126</v>
      </c>
      <c r="AD89" s="22">
        <v>135</v>
      </c>
      <c r="AE89" s="22">
        <v>157</v>
      </c>
      <c r="AF89" s="22">
        <v>159</v>
      </c>
      <c r="AG89" s="22">
        <v>168</v>
      </c>
      <c r="AH89" s="22">
        <v>179</v>
      </c>
      <c r="AI89" s="22">
        <v>182</v>
      </c>
      <c r="AJ89" s="22">
        <v>169</v>
      </c>
      <c r="AK89" s="117">
        <v>165</v>
      </c>
      <c r="AL89" s="117">
        <v>175</v>
      </c>
      <c r="AM89" s="117">
        <v>180</v>
      </c>
      <c r="AN89" s="117">
        <v>182</v>
      </c>
    </row>
    <row r="90" spans="1:40" ht="15.75" x14ac:dyDescent="0.25">
      <c r="A90" s="6"/>
      <c r="B90" s="12"/>
      <c r="C90" s="4"/>
      <c r="D90" s="4"/>
      <c r="E90" s="4"/>
      <c r="F90" s="4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107"/>
      <c r="AL90" s="107"/>
      <c r="AM90" s="107"/>
      <c r="AN90" s="107"/>
    </row>
    <row r="91" spans="1:40" ht="15.75" x14ac:dyDescent="0.25">
      <c r="A91" s="110" t="s">
        <v>72</v>
      </c>
      <c r="B91" s="111">
        <v>19</v>
      </c>
      <c r="C91" s="9">
        <v>24</v>
      </c>
      <c r="D91" s="9">
        <v>15</v>
      </c>
      <c r="E91" s="9">
        <v>11</v>
      </c>
      <c r="F91" s="9">
        <v>15</v>
      </c>
      <c r="G91" s="21">
        <v>15</v>
      </c>
      <c r="H91" s="21">
        <v>14</v>
      </c>
      <c r="I91" s="21">
        <v>14</v>
      </c>
      <c r="J91" s="21">
        <v>5</v>
      </c>
      <c r="K91" s="21">
        <v>11</v>
      </c>
      <c r="L91" s="21">
        <v>14</v>
      </c>
      <c r="M91" s="21">
        <v>11</v>
      </c>
      <c r="N91" s="21" t="s">
        <v>29</v>
      </c>
      <c r="O91" s="21" t="s">
        <v>29</v>
      </c>
      <c r="P91" s="21" t="s">
        <v>29</v>
      </c>
      <c r="Q91" s="21">
        <v>8</v>
      </c>
      <c r="R91" s="21">
        <v>11</v>
      </c>
      <c r="S91" s="21">
        <v>11</v>
      </c>
      <c r="T91" s="21">
        <v>13</v>
      </c>
      <c r="U91" s="21">
        <v>12</v>
      </c>
      <c r="V91" s="21">
        <v>14</v>
      </c>
      <c r="W91" s="21">
        <v>16</v>
      </c>
      <c r="X91" s="21">
        <v>23</v>
      </c>
      <c r="Y91" s="21">
        <v>24</v>
      </c>
      <c r="Z91" s="21">
        <v>25</v>
      </c>
      <c r="AA91" s="21">
        <v>44</v>
      </c>
      <c r="AB91" s="21">
        <v>41</v>
      </c>
      <c r="AC91" s="21">
        <v>40</v>
      </c>
      <c r="AD91" s="21">
        <v>43</v>
      </c>
      <c r="AE91" s="21">
        <v>39</v>
      </c>
      <c r="AF91" s="21">
        <v>22</v>
      </c>
      <c r="AG91" s="21">
        <v>27</v>
      </c>
      <c r="AH91" s="21">
        <v>33</v>
      </c>
      <c r="AI91" s="21">
        <v>35</v>
      </c>
      <c r="AJ91" s="21">
        <v>35</v>
      </c>
      <c r="AK91" s="119">
        <v>37</v>
      </c>
      <c r="AL91" s="119">
        <v>37</v>
      </c>
      <c r="AM91" s="119">
        <v>41</v>
      </c>
      <c r="AN91" s="119">
        <v>43</v>
      </c>
    </row>
    <row r="92" spans="1:40" ht="15.75" x14ac:dyDescent="0.25">
      <c r="A92" s="17"/>
      <c r="B92" s="12"/>
      <c r="C92" s="4"/>
      <c r="D92" s="4"/>
      <c r="E92" s="4"/>
      <c r="F92" s="4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107"/>
      <c r="AL92" s="107"/>
      <c r="AM92" s="107"/>
      <c r="AN92" s="107"/>
    </row>
    <row r="93" spans="1:40" ht="15.75" x14ac:dyDescent="0.25">
      <c r="A93" s="15" t="s">
        <v>73</v>
      </c>
      <c r="B93" s="12"/>
      <c r="C93" s="4"/>
      <c r="D93" s="4"/>
      <c r="E93" s="4"/>
      <c r="F93" s="4"/>
      <c r="G93" s="22" t="s">
        <v>29</v>
      </c>
      <c r="H93" s="22" t="s">
        <v>29</v>
      </c>
      <c r="I93" s="22" t="s">
        <v>29</v>
      </c>
      <c r="J93" s="22" t="s">
        <v>29</v>
      </c>
      <c r="K93" s="22" t="s">
        <v>35</v>
      </c>
      <c r="L93" s="22" t="s">
        <v>29</v>
      </c>
      <c r="M93" s="22" t="s">
        <v>29</v>
      </c>
      <c r="N93" s="22" t="s">
        <v>29</v>
      </c>
      <c r="O93" s="22" t="s">
        <v>29</v>
      </c>
      <c r="P93" s="22" t="s">
        <v>29</v>
      </c>
      <c r="Q93" s="22">
        <v>1</v>
      </c>
      <c r="R93" s="22">
        <v>3</v>
      </c>
      <c r="S93" s="22">
        <v>3</v>
      </c>
      <c r="T93" s="22">
        <v>5</v>
      </c>
      <c r="U93" s="22">
        <v>5</v>
      </c>
      <c r="V93" s="22">
        <v>5</v>
      </c>
      <c r="W93" s="22">
        <v>5</v>
      </c>
      <c r="X93" s="22">
        <v>10</v>
      </c>
      <c r="Y93" s="22">
        <v>10</v>
      </c>
      <c r="Z93" s="22">
        <v>11</v>
      </c>
      <c r="AA93" s="22">
        <v>19</v>
      </c>
      <c r="AB93" s="22">
        <v>18</v>
      </c>
      <c r="AC93" s="22">
        <v>16</v>
      </c>
      <c r="AD93" s="22">
        <v>17</v>
      </c>
      <c r="AE93" s="22">
        <v>18</v>
      </c>
      <c r="AF93" s="22">
        <v>18</v>
      </c>
      <c r="AG93" s="22">
        <v>22</v>
      </c>
      <c r="AH93" s="22">
        <v>24</v>
      </c>
      <c r="AI93" s="22">
        <v>23</v>
      </c>
      <c r="AJ93" s="22">
        <v>23</v>
      </c>
      <c r="AK93" s="117">
        <v>23</v>
      </c>
      <c r="AL93" s="117">
        <v>24</v>
      </c>
      <c r="AM93" s="117">
        <v>25</v>
      </c>
      <c r="AN93" s="117">
        <v>27</v>
      </c>
    </row>
    <row r="94" spans="1:40" ht="15.75" x14ac:dyDescent="0.25">
      <c r="A94" s="16" t="s">
        <v>74</v>
      </c>
      <c r="B94" s="13" t="s">
        <v>16</v>
      </c>
      <c r="C94" s="7" t="s">
        <v>16</v>
      </c>
      <c r="D94" s="7" t="s">
        <v>16</v>
      </c>
      <c r="E94" s="7" t="s">
        <v>16</v>
      </c>
      <c r="F94" s="7" t="s">
        <v>16</v>
      </c>
      <c r="G94" s="22" t="s">
        <v>16</v>
      </c>
      <c r="H94" s="22" t="s">
        <v>16</v>
      </c>
      <c r="I94" s="22" t="s">
        <v>16</v>
      </c>
      <c r="J94" s="22" t="s">
        <v>16</v>
      </c>
      <c r="K94" s="22">
        <v>5</v>
      </c>
      <c r="L94" s="22">
        <v>6</v>
      </c>
      <c r="M94" s="22" t="s">
        <v>16</v>
      </c>
      <c r="N94" s="22" t="s">
        <v>16</v>
      </c>
      <c r="O94" s="22" t="s">
        <v>29</v>
      </c>
      <c r="P94" s="22" t="s">
        <v>29</v>
      </c>
      <c r="Q94" s="22" t="s">
        <v>16</v>
      </c>
      <c r="R94" s="22" t="s">
        <v>29</v>
      </c>
      <c r="S94" s="22" t="s">
        <v>29</v>
      </c>
      <c r="T94" s="22" t="s">
        <v>29</v>
      </c>
      <c r="U94" s="22" t="s">
        <v>29</v>
      </c>
      <c r="V94" s="22" t="s">
        <v>29</v>
      </c>
      <c r="W94" s="22" t="s">
        <v>29</v>
      </c>
      <c r="X94" s="22" t="s">
        <v>29</v>
      </c>
      <c r="Y94" s="22" t="s">
        <v>29</v>
      </c>
      <c r="Z94" s="22" t="s">
        <v>29</v>
      </c>
      <c r="AA94" s="22" t="s">
        <v>29</v>
      </c>
      <c r="AB94" s="22" t="s">
        <v>29</v>
      </c>
      <c r="AC94" s="22" t="s">
        <v>29</v>
      </c>
      <c r="AD94" s="22" t="s">
        <v>29</v>
      </c>
      <c r="AE94" s="22" t="s">
        <v>29</v>
      </c>
      <c r="AF94" s="22" t="s">
        <v>29</v>
      </c>
      <c r="AG94" s="22" t="s">
        <v>29</v>
      </c>
      <c r="AH94" s="22" t="s">
        <v>29</v>
      </c>
      <c r="AI94" s="22" t="s">
        <v>29</v>
      </c>
      <c r="AJ94" s="22" t="s">
        <v>29</v>
      </c>
      <c r="AK94" s="120" t="s">
        <v>16</v>
      </c>
      <c r="AL94" s="120" t="s">
        <v>16</v>
      </c>
      <c r="AM94" s="120" t="s">
        <v>16</v>
      </c>
      <c r="AN94" s="120" t="s">
        <v>16</v>
      </c>
    </row>
    <row r="95" spans="1:40" ht="15.75" x14ac:dyDescent="0.25">
      <c r="A95" s="15" t="s">
        <v>75</v>
      </c>
      <c r="B95" s="12">
        <v>4</v>
      </c>
      <c r="C95" s="4">
        <v>4</v>
      </c>
      <c r="D95" s="4">
        <v>4</v>
      </c>
      <c r="E95" s="4">
        <v>2</v>
      </c>
      <c r="F95" s="4">
        <v>3</v>
      </c>
      <c r="G95" s="22">
        <v>4</v>
      </c>
      <c r="H95" s="22">
        <v>3</v>
      </c>
      <c r="I95" s="22">
        <v>3</v>
      </c>
      <c r="J95" s="22">
        <v>5</v>
      </c>
      <c r="K95" s="22">
        <v>6</v>
      </c>
      <c r="L95" s="22">
        <v>8</v>
      </c>
      <c r="M95" s="22">
        <v>11</v>
      </c>
      <c r="N95" s="22" t="s">
        <v>29</v>
      </c>
      <c r="O95" s="22" t="s">
        <v>29</v>
      </c>
      <c r="P95" s="22" t="s">
        <v>29</v>
      </c>
      <c r="Q95" s="22" t="s">
        <v>29</v>
      </c>
      <c r="R95" s="22" t="s">
        <v>29</v>
      </c>
      <c r="S95" s="22" t="s">
        <v>29</v>
      </c>
      <c r="T95" s="22" t="s">
        <v>29</v>
      </c>
      <c r="U95" s="22" t="s">
        <v>29</v>
      </c>
      <c r="V95" s="22" t="s">
        <v>29</v>
      </c>
      <c r="W95" s="22" t="s">
        <v>29</v>
      </c>
      <c r="X95" s="22" t="s">
        <v>29</v>
      </c>
      <c r="Y95" s="22" t="s">
        <v>29</v>
      </c>
      <c r="Z95" s="22" t="s">
        <v>29</v>
      </c>
      <c r="AA95" s="22" t="s">
        <v>29</v>
      </c>
      <c r="AB95" s="22" t="s">
        <v>29</v>
      </c>
      <c r="AC95" s="22" t="s">
        <v>29</v>
      </c>
      <c r="AD95" s="22" t="s">
        <v>29</v>
      </c>
      <c r="AE95" s="22" t="s">
        <v>29</v>
      </c>
      <c r="AF95" s="22" t="s">
        <v>29</v>
      </c>
      <c r="AG95" s="22" t="s">
        <v>29</v>
      </c>
      <c r="AH95" s="22" t="s">
        <v>29</v>
      </c>
      <c r="AI95" s="22" t="s">
        <v>29</v>
      </c>
      <c r="AJ95" s="22" t="s">
        <v>29</v>
      </c>
      <c r="AK95" s="120" t="s">
        <v>16</v>
      </c>
      <c r="AL95" s="120" t="s">
        <v>16</v>
      </c>
      <c r="AM95" s="120" t="s">
        <v>16</v>
      </c>
      <c r="AN95" s="120" t="s">
        <v>16</v>
      </c>
    </row>
    <row r="96" spans="1:40" ht="15.75" x14ac:dyDescent="0.25">
      <c r="A96" s="15" t="s">
        <v>76</v>
      </c>
      <c r="B96" s="12">
        <v>6</v>
      </c>
      <c r="C96" s="4">
        <v>9</v>
      </c>
      <c r="D96" s="4">
        <v>11</v>
      </c>
      <c r="E96" s="4">
        <v>9</v>
      </c>
      <c r="F96" s="4">
        <v>12</v>
      </c>
      <c r="G96" s="22">
        <v>11</v>
      </c>
      <c r="H96" s="22">
        <v>11</v>
      </c>
      <c r="I96" s="22">
        <v>11</v>
      </c>
      <c r="J96" s="22" t="s">
        <v>29</v>
      </c>
      <c r="K96" s="22" t="s">
        <v>29</v>
      </c>
      <c r="L96" s="22" t="s">
        <v>29</v>
      </c>
      <c r="M96" s="22" t="s">
        <v>29</v>
      </c>
      <c r="N96" s="22" t="s">
        <v>29</v>
      </c>
      <c r="O96" s="22" t="s">
        <v>29</v>
      </c>
      <c r="P96" s="22" t="s">
        <v>29</v>
      </c>
      <c r="Q96" s="22" t="s">
        <v>29</v>
      </c>
      <c r="R96" s="22" t="s">
        <v>29</v>
      </c>
      <c r="S96" s="22" t="s">
        <v>29</v>
      </c>
      <c r="T96" s="22" t="s">
        <v>29</v>
      </c>
      <c r="U96" s="22" t="s">
        <v>29</v>
      </c>
      <c r="V96" s="22" t="s">
        <v>29</v>
      </c>
      <c r="W96" s="22" t="s">
        <v>29</v>
      </c>
      <c r="X96" s="22" t="s">
        <v>29</v>
      </c>
      <c r="Y96" s="22" t="s">
        <v>29</v>
      </c>
      <c r="Z96" s="22" t="s">
        <v>29</v>
      </c>
      <c r="AA96" s="22" t="s">
        <v>29</v>
      </c>
      <c r="AB96" s="22" t="s">
        <v>29</v>
      </c>
      <c r="AC96" s="22" t="s">
        <v>29</v>
      </c>
      <c r="AD96" s="22" t="s">
        <v>29</v>
      </c>
      <c r="AE96" s="22" t="s">
        <v>29</v>
      </c>
      <c r="AF96" s="22" t="s">
        <v>29</v>
      </c>
      <c r="AG96" s="22" t="s">
        <v>29</v>
      </c>
      <c r="AH96" s="22" t="s">
        <v>29</v>
      </c>
      <c r="AI96" s="22" t="s">
        <v>29</v>
      </c>
      <c r="AJ96" s="22" t="s">
        <v>29</v>
      </c>
      <c r="AK96" s="120" t="s">
        <v>16</v>
      </c>
      <c r="AL96" s="120" t="s">
        <v>16</v>
      </c>
      <c r="AM96" s="120" t="s">
        <v>16</v>
      </c>
      <c r="AN96" s="120" t="s">
        <v>16</v>
      </c>
    </row>
    <row r="97" spans="1:40" ht="15.75" x14ac:dyDescent="0.25">
      <c r="A97" s="15" t="s">
        <v>31</v>
      </c>
      <c r="B97" s="12">
        <v>9</v>
      </c>
      <c r="C97" s="4">
        <v>11</v>
      </c>
      <c r="D97" s="5" t="s">
        <v>16</v>
      </c>
      <c r="E97" s="5" t="s">
        <v>16</v>
      </c>
      <c r="F97" s="5" t="s">
        <v>16</v>
      </c>
      <c r="G97" s="25" t="s">
        <v>16</v>
      </c>
      <c r="H97" s="25" t="s">
        <v>16</v>
      </c>
      <c r="I97" s="25" t="s">
        <v>16</v>
      </c>
      <c r="J97" s="25" t="s">
        <v>16</v>
      </c>
      <c r="K97" s="25" t="s">
        <v>16</v>
      </c>
      <c r="L97" s="25" t="s">
        <v>16</v>
      </c>
      <c r="M97" s="25" t="s">
        <v>16</v>
      </c>
      <c r="N97" s="25" t="s">
        <v>16</v>
      </c>
      <c r="O97" s="25" t="s">
        <v>16</v>
      </c>
      <c r="P97" s="25" t="s">
        <v>16</v>
      </c>
      <c r="Q97" s="25">
        <v>7</v>
      </c>
      <c r="R97" s="25">
        <v>8</v>
      </c>
      <c r="S97" s="25">
        <v>8</v>
      </c>
      <c r="T97" s="25">
        <v>8</v>
      </c>
      <c r="U97" s="25">
        <v>7</v>
      </c>
      <c r="V97" s="25">
        <v>7</v>
      </c>
      <c r="W97" s="25">
        <v>8</v>
      </c>
      <c r="X97" s="25">
        <v>9</v>
      </c>
      <c r="Y97" s="25">
        <v>9</v>
      </c>
      <c r="Z97" s="25">
        <v>9</v>
      </c>
      <c r="AA97" s="25">
        <v>17</v>
      </c>
      <c r="AB97" s="25">
        <v>16</v>
      </c>
      <c r="AC97" s="25">
        <v>17</v>
      </c>
      <c r="AD97" s="25">
        <v>20</v>
      </c>
      <c r="AE97" s="25">
        <v>18</v>
      </c>
      <c r="AF97" s="25" t="s">
        <v>16</v>
      </c>
      <c r="AG97" s="25" t="s">
        <v>16</v>
      </c>
      <c r="AH97" s="25" t="s">
        <v>29</v>
      </c>
      <c r="AI97" s="25" t="s">
        <v>29</v>
      </c>
      <c r="AJ97" s="25" t="s">
        <v>29</v>
      </c>
      <c r="AK97" s="120" t="s">
        <v>16</v>
      </c>
      <c r="AL97" s="120" t="s">
        <v>16</v>
      </c>
      <c r="AM97" s="120" t="s">
        <v>16</v>
      </c>
      <c r="AN97" s="120" t="s">
        <v>16</v>
      </c>
    </row>
    <row r="98" spans="1:40" ht="15.75" x14ac:dyDescent="0.25">
      <c r="A98" s="15" t="s">
        <v>92</v>
      </c>
      <c r="B98" s="12"/>
      <c r="C98" s="4"/>
      <c r="D98" s="5"/>
      <c r="E98" s="5"/>
      <c r="F98" s="5"/>
      <c r="G98" s="25" t="s">
        <v>29</v>
      </c>
      <c r="H98" s="25" t="s">
        <v>29</v>
      </c>
      <c r="I98" s="25" t="s">
        <v>29</v>
      </c>
      <c r="J98" s="25" t="s">
        <v>29</v>
      </c>
      <c r="K98" s="25" t="s">
        <v>29</v>
      </c>
      <c r="L98" s="25" t="s">
        <v>29</v>
      </c>
      <c r="M98" s="25" t="s">
        <v>29</v>
      </c>
      <c r="N98" s="25" t="s">
        <v>29</v>
      </c>
      <c r="O98" s="25" t="s">
        <v>29</v>
      </c>
      <c r="P98" s="25" t="s">
        <v>29</v>
      </c>
      <c r="Q98" s="25" t="s">
        <v>29</v>
      </c>
      <c r="R98" s="25" t="s">
        <v>29</v>
      </c>
      <c r="S98" s="25" t="s">
        <v>29</v>
      </c>
      <c r="T98" s="25" t="s">
        <v>29</v>
      </c>
      <c r="U98" s="25" t="s">
        <v>29</v>
      </c>
      <c r="V98" s="25">
        <v>2</v>
      </c>
      <c r="W98" s="25">
        <v>3</v>
      </c>
      <c r="X98" s="25">
        <v>4</v>
      </c>
      <c r="Y98" s="25">
        <v>5</v>
      </c>
      <c r="Z98" s="25">
        <v>5</v>
      </c>
      <c r="AA98" s="25">
        <v>8</v>
      </c>
      <c r="AB98" s="25">
        <v>7</v>
      </c>
      <c r="AC98" s="25">
        <v>7</v>
      </c>
      <c r="AD98" s="25">
        <v>6</v>
      </c>
      <c r="AE98" s="25">
        <v>3</v>
      </c>
      <c r="AF98" s="25">
        <v>4</v>
      </c>
      <c r="AG98" s="25">
        <v>5</v>
      </c>
      <c r="AH98" s="25">
        <v>9</v>
      </c>
      <c r="AI98" s="25">
        <v>12</v>
      </c>
      <c r="AJ98" s="25">
        <v>12</v>
      </c>
      <c r="AK98" s="117">
        <v>14</v>
      </c>
      <c r="AL98" s="117">
        <v>13</v>
      </c>
      <c r="AM98" s="117">
        <v>16</v>
      </c>
      <c r="AN98" s="117">
        <v>16</v>
      </c>
    </row>
    <row r="99" spans="1:40" ht="15.75" x14ac:dyDescent="0.25">
      <c r="A99" s="15"/>
      <c r="B99" s="12"/>
      <c r="C99" s="4"/>
      <c r="D99" s="5"/>
      <c r="E99" s="5"/>
      <c r="F99" s="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107"/>
      <c r="AL99" s="107"/>
      <c r="AM99" s="107"/>
      <c r="AN99" s="107"/>
    </row>
    <row r="100" spans="1:40" ht="15.75" x14ac:dyDescent="0.25">
      <c r="A100" s="110" t="s">
        <v>77</v>
      </c>
      <c r="B100" s="111"/>
      <c r="C100" s="9"/>
      <c r="D100" s="113"/>
      <c r="E100" s="113"/>
      <c r="F100" s="113"/>
      <c r="G100" s="114" t="s">
        <v>29</v>
      </c>
      <c r="H100" s="114" t="s">
        <v>29</v>
      </c>
      <c r="I100" s="114" t="s">
        <v>34</v>
      </c>
      <c r="J100" s="114" t="s">
        <v>29</v>
      </c>
      <c r="K100" s="114" t="s">
        <v>29</v>
      </c>
      <c r="L100" s="114" t="s">
        <v>29</v>
      </c>
      <c r="M100" s="114">
        <v>43</v>
      </c>
      <c r="N100" s="114">
        <v>35</v>
      </c>
      <c r="O100" s="114">
        <v>37</v>
      </c>
      <c r="P100" s="114">
        <v>46</v>
      </c>
      <c r="Q100" s="114">
        <v>49</v>
      </c>
      <c r="R100" s="114">
        <v>48</v>
      </c>
      <c r="S100" s="114">
        <v>49</v>
      </c>
      <c r="T100" s="114">
        <v>49</v>
      </c>
      <c r="U100" s="114">
        <v>53</v>
      </c>
      <c r="V100" s="114">
        <v>55</v>
      </c>
      <c r="W100" s="114">
        <v>51</v>
      </c>
      <c r="X100" s="114">
        <v>57</v>
      </c>
      <c r="Y100" s="114">
        <v>59</v>
      </c>
      <c r="Z100" s="114">
        <v>63</v>
      </c>
      <c r="AA100" s="114">
        <v>81</v>
      </c>
      <c r="AB100" s="114">
        <v>79</v>
      </c>
      <c r="AC100" s="114">
        <v>77</v>
      </c>
      <c r="AD100" s="114">
        <v>79</v>
      </c>
      <c r="AE100" s="114">
        <v>90</v>
      </c>
      <c r="AF100" s="114">
        <v>88</v>
      </c>
      <c r="AG100" s="114">
        <v>67</v>
      </c>
      <c r="AH100" s="114">
        <v>68</v>
      </c>
      <c r="AI100" s="114">
        <v>60</v>
      </c>
      <c r="AJ100" s="114">
        <v>55</v>
      </c>
      <c r="AK100" s="107">
        <v>50</v>
      </c>
      <c r="AL100" s="107">
        <v>31</v>
      </c>
      <c r="AM100" s="107">
        <v>31</v>
      </c>
      <c r="AN100" s="107">
        <v>33</v>
      </c>
    </row>
    <row r="101" spans="1:40" ht="15.75" x14ac:dyDescent="0.25">
      <c r="A101" s="15"/>
      <c r="B101" s="12"/>
      <c r="C101" s="4"/>
      <c r="D101" s="5"/>
      <c r="E101" s="5"/>
      <c r="F101" s="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107"/>
      <c r="AL101" s="107"/>
      <c r="AM101" s="107"/>
      <c r="AN101" s="107"/>
    </row>
    <row r="102" spans="1:40" ht="15.75" x14ac:dyDescent="0.25">
      <c r="A102" s="105" t="s">
        <v>101</v>
      </c>
      <c r="B102" s="12"/>
      <c r="C102" s="4"/>
      <c r="D102" s="5"/>
      <c r="E102" s="5"/>
      <c r="F102" s="5"/>
      <c r="G102" s="25" t="s">
        <v>29</v>
      </c>
      <c r="H102" s="25" t="s">
        <v>29</v>
      </c>
      <c r="I102" s="25" t="s">
        <v>29</v>
      </c>
      <c r="J102" s="25" t="s">
        <v>29</v>
      </c>
      <c r="K102" s="25" t="s">
        <v>29</v>
      </c>
      <c r="L102" s="25" t="s">
        <v>29</v>
      </c>
      <c r="M102" s="25">
        <v>16</v>
      </c>
      <c r="N102" s="25">
        <v>14</v>
      </c>
      <c r="O102" s="25">
        <v>14</v>
      </c>
      <c r="P102" s="25">
        <v>14</v>
      </c>
      <c r="Q102" s="25">
        <v>14</v>
      </c>
      <c r="R102" s="25">
        <v>12</v>
      </c>
      <c r="S102" s="25">
        <v>14</v>
      </c>
      <c r="T102" s="25">
        <v>15</v>
      </c>
      <c r="U102" s="25">
        <v>15</v>
      </c>
      <c r="V102" s="25">
        <v>16</v>
      </c>
      <c r="W102" s="25">
        <v>14</v>
      </c>
      <c r="X102" s="25">
        <v>15</v>
      </c>
      <c r="Y102" s="25">
        <v>16</v>
      </c>
      <c r="Z102" s="25">
        <v>16</v>
      </c>
      <c r="AA102" s="25">
        <v>14</v>
      </c>
      <c r="AB102" s="25">
        <v>13</v>
      </c>
      <c r="AC102" s="25">
        <v>12</v>
      </c>
      <c r="AD102" s="25">
        <v>13</v>
      </c>
      <c r="AE102" s="25">
        <v>15</v>
      </c>
      <c r="AF102" s="25">
        <v>15</v>
      </c>
      <c r="AG102" s="25">
        <v>13</v>
      </c>
      <c r="AH102" s="25">
        <v>16</v>
      </c>
      <c r="AI102" s="25">
        <v>16</v>
      </c>
      <c r="AJ102" s="25">
        <v>14</v>
      </c>
      <c r="AK102" s="117">
        <v>14</v>
      </c>
      <c r="AL102" s="117">
        <v>15</v>
      </c>
      <c r="AM102" s="117">
        <v>15</v>
      </c>
      <c r="AN102" s="117">
        <v>15</v>
      </c>
    </row>
    <row r="103" spans="1:40" ht="15.75" x14ac:dyDescent="0.25">
      <c r="A103" s="105" t="s">
        <v>102</v>
      </c>
      <c r="B103" s="12"/>
      <c r="C103" s="4"/>
      <c r="D103" s="5"/>
      <c r="E103" s="5"/>
      <c r="F103" s="5"/>
      <c r="G103" s="25" t="s">
        <v>29</v>
      </c>
      <c r="H103" s="25" t="s">
        <v>29</v>
      </c>
      <c r="I103" s="25" t="s">
        <v>29</v>
      </c>
      <c r="J103" s="25" t="s">
        <v>29</v>
      </c>
      <c r="K103" s="25" t="s">
        <v>29</v>
      </c>
      <c r="L103" s="25" t="s">
        <v>29</v>
      </c>
      <c r="M103" s="25">
        <v>13</v>
      </c>
      <c r="N103" s="25">
        <v>13</v>
      </c>
      <c r="O103" s="25">
        <v>14</v>
      </c>
      <c r="P103" s="25">
        <v>17</v>
      </c>
      <c r="Q103" s="25">
        <v>16</v>
      </c>
      <c r="R103" s="25">
        <v>15</v>
      </c>
      <c r="S103" s="25">
        <v>14</v>
      </c>
      <c r="T103" s="25">
        <v>14</v>
      </c>
      <c r="U103" s="25">
        <v>14</v>
      </c>
      <c r="V103" s="25">
        <v>15</v>
      </c>
      <c r="W103" s="25">
        <v>14</v>
      </c>
      <c r="X103" s="25">
        <v>18</v>
      </c>
      <c r="Y103" s="25">
        <v>16</v>
      </c>
      <c r="Z103" s="25">
        <v>16</v>
      </c>
      <c r="AA103" s="25">
        <v>14</v>
      </c>
      <c r="AB103" s="25">
        <v>15</v>
      </c>
      <c r="AC103" s="25">
        <v>14</v>
      </c>
      <c r="AD103" s="25">
        <v>14</v>
      </c>
      <c r="AE103" s="25">
        <v>15</v>
      </c>
      <c r="AF103" s="25">
        <v>13</v>
      </c>
      <c r="AG103" s="25">
        <v>15</v>
      </c>
      <c r="AH103" s="25">
        <v>15</v>
      </c>
      <c r="AI103" s="25">
        <v>17</v>
      </c>
      <c r="AJ103" s="25">
        <v>16</v>
      </c>
      <c r="AK103" s="117">
        <v>14</v>
      </c>
      <c r="AL103" s="117">
        <v>15</v>
      </c>
      <c r="AM103" s="117">
        <v>15</v>
      </c>
      <c r="AN103" s="117">
        <v>17</v>
      </c>
    </row>
    <row r="104" spans="1:40" ht="15.75" x14ac:dyDescent="0.25">
      <c r="A104" s="105" t="s">
        <v>103</v>
      </c>
      <c r="B104" s="12"/>
      <c r="C104" s="4"/>
      <c r="D104" s="5"/>
      <c r="E104" s="5"/>
      <c r="F104" s="5"/>
      <c r="G104" s="25" t="s">
        <v>29</v>
      </c>
      <c r="H104" s="25" t="s">
        <v>29</v>
      </c>
      <c r="I104" s="25" t="s">
        <v>29</v>
      </c>
      <c r="J104" s="25" t="s">
        <v>29</v>
      </c>
      <c r="K104" s="25" t="s">
        <v>29</v>
      </c>
      <c r="L104" s="25" t="s">
        <v>29</v>
      </c>
      <c r="M104" s="25">
        <v>14</v>
      </c>
      <c r="N104" s="25">
        <v>8</v>
      </c>
      <c r="O104" s="25">
        <v>9</v>
      </c>
      <c r="P104" s="25">
        <v>15</v>
      </c>
      <c r="Q104" s="25">
        <v>19</v>
      </c>
      <c r="R104" s="25">
        <v>21</v>
      </c>
      <c r="S104" s="25">
        <v>21</v>
      </c>
      <c r="T104" s="25">
        <v>20</v>
      </c>
      <c r="U104" s="25">
        <v>24</v>
      </c>
      <c r="V104" s="25">
        <v>24</v>
      </c>
      <c r="W104" s="25">
        <v>23</v>
      </c>
      <c r="X104" s="25">
        <v>24</v>
      </c>
      <c r="Y104" s="25">
        <v>27</v>
      </c>
      <c r="Z104" s="25">
        <v>31</v>
      </c>
      <c r="AA104" s="25">
        <v>53</v>
      </c>
      <c r="AB104" s="25">
        <v>51</v>
      </c>
      <c r="AC104" s="25">
        <v>51</v>
      </c>
      <c r="AD104" s="25">
        <v>52</v>
      </c>
      <c r="AE104" s="25">
        <v>60</v>
      </c>
      <c r="AF104" s="25">
        <v>60</v>
      </c>
      <c r="AG104" s="25">
        <v>39</v>
      </c>
      <c r="AH104" s="25">
        <v>37</v>
      </c>
      <c r="AI104" s="25">
        <v>27</v>
      </c>
      <c r="AJ104" s="25">
        <v>25</v>
      </c>
      <c r="AK104" s="117">
        <v>22</v>
      </c>
      <c r="AL104" s="117">
        <v>1</v>
      </c>
      <c r="AM104" s="117">
        <v>1</v>
      </c>
      <c r="AN104" s="117">
        <v>1</v>
      </c>
    </row>
    <row r="105" spans="1:40" ht="15.75" x14ac:dyDescent="0.25">
      <c r="A105" s="18"/>
      <c r="B105" s="14"/>
      <c r="C105" s="11"/>
      <c r="D105" s="11"/>
      <c r="E105" s="11"/>
      <c r="F105" s="11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122"/>
      <c r="AL105" s="122"/>
      <c r="AM105" s="122"/>
      <c r="AN105" s="122"/>
    </row>
    <row r="106" spans="1:40" ht="27.75" customHeight="1" x14ac:dyDescent="0.25">
      <c r="A106" s="103" t="s">
        <v>37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40" ht="15.75" x14ac:dyDescent="0.25">
      <c r="A107" s="103" t="s">
        <v>122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40" ht="15.75" x14ac:dyDescent="0.25">
      <c r="A108" s="131" t="s">
        <v>100</v>
      </c>
    </row>
    <row r="109" spans="1:40" ht="15.75" x14ac:dyDescent="0.25">
      <c r="A109" s="115" t="s">
        <v>40</v>
      </c>
    </row>
    <row r="110" spans="1:40" ht="15.75" x14ac:dyDescent="0.25">
      <c r="A110" s="115" t="s">
        <v>95</v>
      </c>
    </row>
    <row r="111" spans="1:40" ht="15.75" x14ac:dyDescent="0.25">
      <c r="A111" s="115" t="s">
        <v>124</v>
      </c>
    </row>
  </sheetData>
  <mergeCells count="73">
    <mergeCell ref="G73:AN73"/>
    <mergeCell ref="AJ74:AJ75"/>
    <mergeCell ref="AK74:AK75"/>
    <mergeCell ref="AL74:AL75"/>
    <mergeCell ref="A72:AM72"/>
    <mergeCell ref="AB74:AB75"/>
    <mergeCell ref="AD74:AD75"/>
    <mergeCell ref="AE74:AE75"/>
    <mergeCell ref="AF74:AF75"/>
    <mergeCell ref="AG74:AG75"/>
    <mergeCell ref="V74:V75"/>
    <mergeCell ref="W74:W75"/>
    <mergeCell ref="Y74:Y75"/>
    <mergeCell ref="Z74:Z75"/>
    <mergeCell ref="AM74:AM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T74:T75"/>
    <mergeCell ref="AI74:AI75"/>
    <mergeCell ref="U74:U75"/>
    <mergeCell ref="AH74:AH75"/>
    <mergeCell ref="AC74:AC75"/>
    <mergeCell ref="X74:X75"/>
    <mergeCell ref="S74:S75"/>
    <mergeCell ref="AA74:AA75"/>
    <mergeCell ref="AL4:AL5"/>
    <mergeCell ref="AM4:AM5"/>
    <mergeCell ref="AF4:AF5"/>
    <mergeCell ref="AG4:AG5"/>
    <mergeCell ref="AH4:AH5"/>
    <mergeCell ref="AI4:AI5"/>
    <mergeCell ref="AJ4:AJ5"/>
    <mergeCell ref="AB4:AB5"/>
    <mergeCell ref="AC4:AC5"/>
    <mergeCell ref="AD4:AD5"/>
    <mergeCell ref="AE4:AE5"/>
    <mergeCell ref="AK4:AK5"/>
    <mergeCell ref="W4:W5"/>
    <mergeCell ref="X4:X5"/>
    <mergeCell ref="Y4:Y5"/>
    <mergeCell ref="Z4:Z5"/>
    <mergeCell ref="AA4:AA5"/>
    <mergeCell ref="R4:R5"/>
    <mergeCell ref="S4:S5"/>
    <mergeCell ref="T4:T5"/>
    <mergeCell ref="U4:U5"/>
    <mergeCell ref="V4:V5"/>
    <mergeCell ref="AN4:AN5"/>
    <mergeCell ref="AN74:AN75"/>
    <mergeCell ref="A1:AN1"/>
    <mergeCell ref="A71:AN71"/>
    <mergeCell ref="G3:AM3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honeticPr fontId="0" type="noConversion"/>
  <printOptions horizontalCentered="1" gridLinesSet="0"/>
  <pageMargins left="1.9291338582677167" right="0.74803149606299213" top="0.43307086614173229" bottom="0.98425196850393704" header="0.51181102362204722" footer="0.51181102362204722"/>
  <pageSetup paperSize="5" scale="5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adm-provincias2000-2009</vt:lpstr>
      <vt:lpstr>CUADRO-50</vt:lpstr>
      <vt:lpstr>'CUADRO-50'!A_impresión_IM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Planificación Universitaria / U</dc:creator>
  <cp:lastModifiedBy>Karina Martinez</cp:lastModifiedBy>
  <cp:lastPrinted>2024-04-24T16:44:48Z</cp:lastPrinted>
  <dcterms:created xsi:type="dcterms:W3CDTF">2019-12-11T16:52:05Z</dcterms:created>
  <dcterms:modified xsi:type="dcterms:W3CDTF">2024-04-24T16:45:09Z</dcterms:modified>
</cp:coreProperties>
</file>