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F8A354D-AC14-49D2-B6DD-9EB4BB0E6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D-2010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" i="2" l="1"/>
  <c r="O65" i="2"/>
  <c r="N65" i="2"/>
  <c r="M65" i="2"/>
  <c r="L65" i="2"/>
  <c r="K65" i="2"/>
  <c r="J65" i="2"/>
  <c r="O38" i="2"/>
  <c r="O13" i="2"/>
  <c r="O52" i="2"/>
  <c r="O9" i="2" l="1"/>
  <c r="N52" i="2" l="1"/>
  <c r="N38" i="2"/>
  <c r="N13" i="2"/>
  <c r="D65" i="2"/>
  <c r="D52" i="2"/>
  <c r="D38" i="2"/>
  <c r="D13" i="2"/>
  <c r="D9" i="2" l="1"/>
  <c r="N9" i="2"/>
  <c r="O11" i="2" s="1"/>
  <c r="M52" i="2"/>
  <c r="M38" i="2"/>
  <c r="M13" i="2"/>
  <c r="G11" i="2"/>
  <c r="H11" i="2"/>
  <c r="L52" i="2"/>
  <c r="L38" i="2"/>
  <c r="L13" i="2"/>
  <c r="K52" i="2"/>
  <c r="M9" i="2" l="1"/>
  <c r="N11" i="2" s="1"/>
  <c r="L9" i="2"/>
  <c r="K38" i="2"/>
  <c r="K13" i="2"/>
  <c r="M11" i="2" l="1"/>
  <c r="K9" i="2"/>
  <c r="L11" i="2" s="1"/>
  <c r="J52" i="2"/>
  <c r="J38" i="2"/>
  <c r="J13" i="2"/>
  <c r="J9" i="2" l="1"/>
  <c r="K11" i="2" s="1"/>
  <c r="I38" i="2"/>
  <c r="I52" i="2"/>
  <c r="I13" i="2"/>
  <c r="I9" i="2" l="1"/>
  <c r="I11" i="2" s="1"/>
  <c r="J11" i="2" l="1"/>
  <c r="C11" i="2"/>
  <c r="D11" i="2"/>
  <c r="E11" i="2"/>
  <c r="F11" i="2"/>
</calcChain>
</file>

<file path=xl/sharedStrings.xml><?xml version="1.0" encoding="utf-8"?>
<sst xmlns="http://schemas.openxmlformats.org/spreadsheetml/2006/main" count="486" uniqueCount="81">
  <si>
    <t xml:space="preserve">     Sede, Facultad y Ubicación</t>
  </si>
  <si>
    <t xml:space="preserve">                      TOTAL...........................................................................................................................................................................</t>
  </si>
  <si>
    <t>CIUDAD UNIVERSITARIA.................................................................................</t>
  </si>
  <si>
    <t>Administración de Empresas y Contabilidad…………………………………………..</t>
  </si>
  <si>
    <t>Administración Pública....................................................................................................................................</t>
  </si>
  <si>
    <t>Bellas Artes ..........................................................................</t>
  </si>
  <si>
    <t>Ciencias Agropecuarias...................................................................</t>
  </si>
  <si>
    <t>Ciencias de la Educación............................................................................................................</t>
  </si>
  <si>
    <t>Ciencias Naturales , Exactas y Tecnología……………………………………….</t>
  </si>
  <si>
    <t>Comunicación Social............................................................................................................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</si>
  <si>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</t>
  </si>
  <si>
    <t>Economía..................................................................................................................</t>
  </si>
  <si>
    <t>Enfermería.....................................................................................................</t>
  </si>
  <si>
    <t>Farmacia.................................................................................</t>
  </si>
  <si>
    <t>Humanidades...............................................................................</t>
  </si>
  <si>
    <t>Informática,Electrónica y Comunicación……………………………………….</t>
  </si>
  <si>
    <t>Medicina....................................................................................................</t>
  </si>
  <si>
    <t>Medicina Veterinaria.....................................................................</t>
  </si>
  <si>
    <t>Odontología.........................................................................................</t>
  </si>
  <si>
    <t>Psicología.............................................................................................</t>
  </si>
  <si>
    <t>Ciencias Agropecuarias (Chiriquí)....................................................................</t>
  </si>
  <si>
    <t xml:space="preserve">CENTROS REGIONALES </t>
  </si>
  <si>
    <t>UNIVERSITARIOS...................................................................</t>
  </si>
  <si>
    <t>Azuero...................................................................................</t>
  </si>
  <si>
    <t>Bocas del Toro.......................................................................................................</t>
  </si>
  <si>
    <t>Coclé.................................................................................................</t>
  </si>
  <si>
    <t>Colón.............................................................................................</t>
  </si>
  <si>
    <t>Chiriquí..................................................................................</t>
  </si>
  <si>
    <t>Darién....................................................................................................</t>
  </si>
  <si>
    <t>Los Santos........................................................................................</t>
  </si>
  <si>
    <t>Panamá Este ...........................................................................................</t>
  </si>
  <si>
    <t>Panamá Oeste ...........................................................................................</t>
  </si>
  <si>
    <t>San Miguelito..............................................................................</t>
  </si>
  <si>
    <t>Veraguas...............................................................................</t>
  </si>
  <si>
    <t>Aguadulce............................................................................................................................</t>
  </si>
  <si>
    <t>Bocas del Toro............................................................................</t>
  </si>
  <si>
    <t>Chepo....................................................................................</t>
  </si>
  <si>
    <t>La Chorrera...........................................................................</t>
  </si>
  <si>
    <t>Las Tablas..............................................................................</t>
  </si>
  <si>
    <t>PROGRAMAS ANEXOS..................................................................................</t>
  </si>
  <si>
    <t>Arraijan............................................................................................................................</t>
  </si>
  <si>
    <t>Antón............................................................................................................................</t>
  </si>
  <si>
    <t>Juan Díaz............................................................................................................................</t>
  </si>
  <si>
    <t>Las Tablas............................................................................................................................</t>
  </si>
  <si>
    <t>San Miguel............................................................................................................................</t>
  </si>
  <si>
    <t>Tonosi............................................................................................................................</t>
  </si>
  <si>
    <t>Tortí............................................................................................................................</t>
  </si>
  <si>
    <t>Yaviza............................................................................................................................</t>
  </si>
  <si>
    <t xml:space="preserve">           Incremento Porcentual Anual........................................................................................</t>
  </si>
  <si>
    <t>Nota: Las Cifras de Graduados de los Programas Anexos para el periodo 2016, estan incluidas en sus repectivas sedes.</t>
  </si>
  <si>
    <t>Ocú ....................................................................................................</t>
  </si>
  <si>
    <t>EXTENSIONES UNIVERSITARIAS..................................................................................</t>
  </si>
  <si>
    <t>Arquitectura y Diseño.........................................................................................................................................................................</t>
  </si>
  <si>
    <t>Sitio Prado............................................................................................................................</t>
  </si>
  <si>
    <t>Tortí..............................................................................</t>
  </si>
  <si>
    <t>Río Indio............................................................................................................................</t>
  </si>
  <si>
    <t>Garachiné............................................................................</t>
  </si>
  <si>
    <t>Arraiján............................................................................................................................</t>
  </si>
  <si>
    <t xml:space="preserve"> -</t>
  </si>
  <si>
    <t xml:space="preserve">              Cuadro 2.  GRADUADOS EN LA UNIVERSIDAD DE PANAMÁ, POR SEDE, FACULTAD Y UBICACIÓN:</t>
  </si>
  <si>
    <t>Ingeniería……………………..........……………………………………</t>
  </si>
  <si>
    <t>Soná…………….........................……………………………………..</t>
  </si>
  <si>
    <t>24 de Diciembre………...............………………………………………</t>
  </si>
  <si>
    <t>Cañazas…………………..............................…………………………..</t>
  </si>
  <si>
    <t>Cartí……………………………..................................………………..</t>
  </si>
  <si>
    <t>Cerro Puerco……………….........……………………………..</t>
  </si>
  <si>
    <t>Chilibre……………………...........................………………………..</t>
  </si>
  <si>
    <t>Isla Colón……………….................……………………………………</t>
  </si>
  <si>
    <t>Chiriquí Grande……………….…………………………………</t>
  </si>
  <si>
    <t>Chamé-San Carlos………………………….…………………..</t>
  </si>
  <si>
    <t>Olá………………………………..........……………………………</t>
  </si>
  <si>
    <t>Ocú…………………………..............…………………………………..</t>
  </si>
  <si>
    <t>Nombre de Dios………...…………………………………….</t>
  </si>
  <si>
    <t>Macaracas…………………..................………………………….</t>
  </si>
  <si>
    <t>Guabal……………………………...................……………………..</t>
  </si>
  <si>
    <t>Kusapín…………………………...................………………………..</t>
  </si>
  <si>
    <t>KanKintú…………..............………………………………………..</t>
  </si>
  <si>
    <t>Portobelo………………………………...…………………………</t>
  </si>
  <si>
    <t>AÑOS ACADÉMICOS 2010-2023</t>
  </si>
  <si>
    <t>Guna Yala Narganá............................................................................</t>
  </si>
  <si>
    <t>Guna Yala  Ustupu............................................................................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</si>
</sst>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3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1" xfId="0" applyFont="1" applyFill="1" applyBorder="1"/>
    <xf numFmtId="0" fontId="3" fillId="2" borderId="10" xfId="0" applyFont="1" applyFill="1" applyBorder="1"/>
    <xf numFmtId="0" fontId="3" fillId="2" borderId="9" xfId="0" applyFont="1" applyFill="1" applyBorder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2" xfId="0" applyFont="1" applyBorder="1"/>
    <xf numFmtId="0" fontId="3" fillId="0" borderId="8" xfId="0" applyFont="1" applyBorder="1"/>
    <xf numFmtId="0" fontId="3" fillId="0" borderId="2" xfId="0" applyFont="1" applyBorder="1"/>
    <xf numFmtId="0" fontId="2" fillId="0" borderId="13" xfId="0" applyFont="1" applyBorder="1"/>
    <xf numFmtId="3" fontId="2" fillId="0" borderId="4" xfId="0" applyNumberFormat="1" applyFont="1" applyBorder="1"/>
    <xf numFmtId="3" fontId="2" fillId="0" borderId="3" xfId="0" applyNumberFormat="1" applyFont="1" applyBorder="1"/>
    <xf numFmtId="0" fontId="3" fillId="0" borderId="13" xfId="0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0" fontId="4" fillId="0" borderId="0" xfId="0" applyFont="1" applyAlignment="1">
      <alignment horizontal="left"/>
    </xf>
    <xf numFmtId="37" fontId="2" fillId="0" borderId="4" xfId="0" applyNumberFormat="1" applyFont="1" applyBorder="1" applyAlignment="1">
      <alignment horizontal="right"/>
    </xf>
    <xf numFmtId="37" fontId="2" fillId="0" borderId="4" xfId="0" applyNumberFormat="1" applyFont="1" applyBorder="1"/>
    <xf numFmtId="37" fontId="2" fillId="0" borderId="3" xfId="0" applyNumberFormat="1" applyFont="1" applyBorder="1"/>
    <xf numFmtId="3" fontId="5" fillId="0" borderId="3" xfId="0" applyNumberFormat="1" applyFont="1" applyBorder="1" applyAlignment="1">
      <alignment horizontal="right" vertical="justify"/>
    </xf>
    <xf numFmtId="41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 vertical="justify"/>
    </xf>
    <xf numFmtId="3" fontId="3" fillId="0" borderId="3" xfId="0" applyNumberFormat="1" applyFont="1" applyBorder="1" applyAlignment="1">
      <alignment horizontal="right" vertical="justify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18"/>
  <sheetViews>
    <sheetView showGridLines="0" tabSelected="1" zoomScale="110" zoomScaleNormal="110" workbookViewId="0">
      <selection activeCell="S82" sqref="S82"/>
    </sheetView>
  </sheetViews>
  <sheetFormatPr baseColWidth="10" defaultRowHeight="12.75" x14ac:dyDescent="0.2"/>
  <cols>
    <col min="1" max="1" width="37.5703125" style="2" customWidth="1"/>
    <col min="2" max="2" width="5.5703125" style="2" customWidth="1"/>
    <col min="3" max="3" width="5.7109375" style="2" customWidth="1"/>
    <col min="4" max="4" width="5.85546875" style="2" customWidth="1"/>
    <col min="5" max="5" width="5.42578125" style="2" customWidth="1"/>
    <col min="6" max="6" width="6.140625" style="2" customWidth="1"/>
    <col min="7" max="7" width="6" style="2" customWidth="1"/>
    <col min="8" max="8" width="5.5703125" style="2" customWidth="1"/>
    <col min="9" max="9" width="6" style="2" customWidth="1"/>
    <col min="10" max="10" width="6.28515625" style="2" customWidth="1"/>
    <col min="11" max="11" width="5.42578125" style="2" customWidth="1"/>
    <col min="12" max="12" width="6.140625" style="2" customWidth="1"/>
    <col min="13" max="13" width="5.5703125" style="2" bestFit="1" customWidth="1"/>
    <col min="14" max="14" width="6" style="2" customWidth="1"/>
    <col min="15" max="15" width="6.42578125" style="2" customWidth="1"/>
    <col min="16" max="16384" width="11.42578125" style="2"/>
  </cols>
  <sheetData>
    <row r="2" spans="1:15" x14ac:dyDescent="0.2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">
      <c r="A3" s="42" t="s">
        <v>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3.5" thickBot="1" x14ac:dyDescent="0.25">
      <c r="A4" s="3"/>
      <c r="B4" s="3"/>
      <c r="C4" s="3"/>
      <c r="D4" s="3"/>
      <c r="E4" s="3"/>
      <c r="F4" s="3"/>
      <c r="G4" s="3"/>
    </row>
    <row r="5" spans="1:15" ht="10.5" customHeight="1" thickTop="1" x14ac:dyDescent="0.2">
      <c r="A5" s="4"/>
      <c r="B5" s="5"/>
      <c r="C5" s="5"/>
      <c r="D5" s="6"/>
      <c r="E5" s="5"/>
      <c r="F5" s="6"/>
      <c r="G5" s="7"/>
      <c r="H5" s="7"/>
      <c r="I5" s="7"/>
      <c r="J5" s="7"/>
      <c r="K5" s="7"/>
      <c r="L5" s="7"/>
      <c r="M5" s="7"/>
      <c r="N5" s="7"/>
      <c r="O5" s="7"/>
    </row>
    <row r="6" spans="1:15" ht="26.25" customHeight="1" x14ac:dyDescent="0.2">
      <c r="A6" s="8" t="s">
        <v>0</v>
      </c>
      <c r="B6" s="9">
        <v>2010</v>
      </c>
      <c r="C6" s="9">
        <v>2011</v>
      </c>
      <c r="D6" s="8">
        <v>2012</v>
      </c>
      <c r="E6" s="9">
        <v>2013</v>
      </c>
      <c r="F6" s="8">
        <v>2014</v>
      </c>
      <c r="G6" s="10">
        <v>2015</v>
      </c>
      <c r="H6" s="10">
        <v>2016</v>
      </c>
      <c r="I6" s="10">
        <v>2017</v>
      </c>
      <c r="J6" s="10">
        <v>2018</v>
      </c>
      <c r="K6" s="10">
        <v>2019</v>
      </c>
      <c r="L6" s="10">
        <v>2020</v>
      </c>
      <c r="M6" s="10">
        <v>2021</v>
      </c>
      <c r="N6" s="10">
        <v>2022</v>
      </c>
      <c r="O6" s="10">
        <v>2023</v>
      </c>
    </row>
    <row r="7" spans="1:15" ht="9.75" customHeight="1" x14ac:dyDescent="0.2">
      <c r="A7" s="11"/>
      <c r="B7" s="12"/>
      <c r="C7" s="12"/>
      <c r="D7" s="11"/>
      <c r="E7" s="12"/>
      <c r="F7" s="11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">
      <c r="A8" s="14"/>
      <c r="B8" s="15"/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">
      <c r="A9" s="17" t="s">
        <v>1</v>
      </c>
      <c r="B9" s="18">
        <v>6543</v>
      </c>
      <c r="C9" s="18">
        <v>7087</v>
      </c>
      <c r="D9" s="18">
        <f>+D13+D35+D38+D52+D65</f>
        <v>6127</v>
      </c>
      <c r="E9" s="18">
        <v>5980</v>
      </c>
      <c r="F9" s="18">
        <v>6522</v>
      </c>
      <c r="G9" s="19">
        <v>5930</v>
      </c>
      <c r="H9" s="19">
        <v>6932</v>
      </c>
      <c r="I9" s="19">
        <f t="shared" ref="I9:O9" si="0">+I13+I35+I38+I52+I65</f>
        <v>6983</v>
      </c>
      <c r="J9" s="19">
        <f t="shared" si="0"/>
        <v>6065</v>
      </c>
      <c r="K9" s="19">
        <f t="shared" si="0"/>
        <v>7043</v>
      </c>
      <c r="L9" s="19">
        <f t="shared" si="0"/>
        <v>2277</v>
      </c>
      <c r="M9" s="19">
        <f t="shared" si="0"/>
        <v>8248</v>
      </c>
      <c r="N9" s="19">
        <f t="shared" si="0"/>
        <v>9665</v>
      </c>
      <c r="O9" s="19">
        <f t="shared" si="0"/>
        <v>10187</v>
      </c>
    </row>
    <row r="10" spans="1:15" x14ac:dyDescent="0.2">
      <c r="A10" s="20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2">
      <c r="A11" s="23" t="s">
        <v>48</v>
      </c>
      <c r="B11" s="24" t="s">
        <v>58</v>
      </c>
      <c r="C11" s="25">
        <f t="shared" ref="C11:F11" si="1">(C9-B9)/B9*100</f>
        <v>8.3142289469662227</v>
      </c>
      <c r="D11" s="25">
        <f t="shared" si="1"/>
        <v>-13.545929166078736</v>
      </c>
      <c r="E11" s="25">
        <f t="shared" si="1"/>
        <v>-2.3992165823404603</v>
      </c>
      <c r="F11" s="25">
        <f t="shared" si="1"/>
        <v>9.0635451505016729</v>
      </c>
      <c r="G11" s="25">
        <f t="shared" ref="G11:O11" si="2">(G9-F9)/F9*100</f>
        <v>-9.0769702545231521</v>
      </c>
      <c r="H11" s="25">
        <f t="shared" si="2"/>
        <v>16.897133220910625</v>
      </c>
      <c r="I11" s="26">
        <f t="shared" si="2"/>
        <v>0.73571840738603578</v>
      </c>
      <c r="J11" s="26">
        <f t="shared" si="2"/>
        <v>-13.146212229700701</v>
      </c>
      <c r="K11" s="26">
        <f t="shared" si="2"/>
        <v>16.125309150865622</v>
      </c>
      <c r="L11" s="26">
        <f t="shared" si="2"/>
        <v>-67.670026977140424</v>
      </c>
      <c r="M11" s="26">
        <f t="shared" si="2"/>
        <v>262.23100570926658</v>
      </c>
      <c r="N11" s="26">
        <f t="shared" si="2"/>
        <v>17.179922405431618</v>
      </c>
      <c r="O11" s="26">
        <f t="shared" si="2"/>
        <v>5.4009311950336265</v>
      </c>
    </row>
    <row r="12" spans="1:15" x14ac:dyDescent="0.2">
      <c r="A12" s="20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">
      <c r="A13" s="17" t="s">
        <v>2</v>
      </c>
      <c r="B13" s="18">
        <v>3168</v>
      </c>
      <c r="C13" s="18">
        <v>3814</v>
      </c>
      <c r="D13" s="19">
        <f>+SUM(D15:D33)</f>
        <v>3227</v>
      </c>
      <c r="E13" s="18">
        <v>2905</v>
      </c>
      <c r="F13" s="18">
        <v>3146</v>
      </c>
      <c r="G13" s="19">
        <v>2875</v>
      </c>
      <c r="H13" s="19">
        <v>3497</v>
      </c>
      <c r="I13" s="19">
        <f t="shared" ref="I13:N13" si="3">+SUM(I15:I33)</f>
        <v>3362</v>
      </c>
      <c r="J13" s="19">
        <f t="shared" si="3"/>
        <v>2890</v>
      </c>
      <c r="K13" s="19">
        <f t="shared" si="3"/>
        <v>3363</v>
      </c>
      <c r="L13" s="19">
        <f t="shared" si="3"/>
        <v>1192</v>
      </c>
      <c r="M13" s="19">
        <f t="shared" si="3"/>
        <v>4318</v>
      </c>
      <c r="N13" s="19">
        <f t="shared" si="3"/>
        <v>4124</v>
      </c>
      <c r="O13" s="19">
        <f>+SUM(O15:O33)</f>
        <v>4299</v>
      </c>
    </row>
    <row r="14" spans="1:15" x14ac:dyDescent="0.2">
      <c r="A14" s="20"/>
      <c r="B14" s="21"/>
      <c r="C14" s="21"/>
      <c r="D14" s="21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" x14ac:dyDescent="0.25">
      <c r="A15" s="20" t="s">
        <v>3</v>
      </c>
      <c r="B15" s="21">
        <v>635</v>
      </c>
      <c r="C15" s="21">
        <v>718</v>
      </c>
      <c r="D15" s="21">
        <v>630</v>
      </c>
      <c r="E15" s="21">
        <v>476</v>
      </c>
      <c r="F15" s="21">
        <v>459</v>
      </c>
      <c r="G15" s="22">
        <v>485</v>
      </c>
      <c r="H15" s="22">
        <v>551</v>
      </c>
      <c r="I15" s="22">
        <v>556</v>
      </c>
      <c r="J15" s="22">
        <v>553</v>
      </c>
      <c r="K15" s="22">
        <v>769</v>
      </c>
      <c r="L15" s="27">
        <v>127</v>
      </c>
      <c r="M15" s="1">
        <v>856</v>
      </c>
      <c r="N15" s="28">
        <v>925</v>
      </c>
      <c r="O15" s="28">
        <v>756</v>
      </c>
    </row>
    <row r="16" spans="1:15" ht="15" x14ac:dyDescent="0.25">
      <c r="A16" s="20" t="s">
        <v>4</v>
      </c>
      <c r="B16" s="21">
        <v>228</v>
      </c>
      <c r="C16" s="21">
        <v>297</v>
      </c>
      <c r="D16" s="21">
        <v>279</v>
      </c>
      <c r="E16" s="21">
        <v>238</v>
      </c>
      <c r="F16" s="21">
        <v>249</v>
      </c>
      <c r="G16" s="22">
        <v>171</v>
      </c>
      <c r="H16" s="22">
        <v>549</v>
      </c>
      <c r="I16" s="22">
        <v>395</v>
      </c>
      <c r="J16" s="22">
        <v>288</v>
      </c>
      <c r="K16" s="22">
        <v>323</v>
      </c>
      <c r="L16" s="27">
        <v>123</v>
      </c>
      <c r="M16" s="1">
        <v>355</v>
      </c>
      <c r="N16" s="28">
        <v>465</v>
      </c>
      <c r="O16" s="28">
        <v>500</v>
      </c>
    </row>
    <row r="17" spans="1:15" ht="15" x14ac:dyDescent="0.25">
      <c r="A17" s="20" t="s">
        <v>52</v>
      </c>
      <c r="B17" s="21">
        <v>171</v>
      </c>
      <c r="C17" s="21">
        <v>210</v>
      </c>
      <c r="D17" s="21">
        <v>158</v>
      </c>
      <c r="E17" s="21">
        <v>180</v>
      </c>
      <c r="F17" s="21">
        <v>183</v>
      </c>
      <c r="G17" s="22">
        <v>121</v>
      </c>
      <c r="H17" s="22">
        <v>172</v>
      </c>
      <c r="I17" s="22">
        <v>183</v>
      </c>
      <c r="J17" s="22">
        <v>134</v>
      </c>
      <c r="K17" s="22">
        <v>140</v>
      </c>
      <c r="L17" s="27">
        <v>82</v>
      </c>
      <c r="M17" s="1">
        <v>226</v>
      </c>
      <c r="N17" s="28">
        <v>206</v>
      </c>
      <c r="O17" s="28">
        <v>202</v>
      </c>
    </row>
    <row r="18" spans="1:15" ht="15" x14ac:dyDescent="0.25">
      <c r="A18" s="20" t="s">
        <v>5</v>
      </c>
      <c r="B18" s="21">
        <v>34</v>
      </c>
      <c r="C18" s="21">
        <v>26</v>
      </c>
      <c r="D18" s="21">
        <v>32</v>
      </c>
      <c r="E18" s="21">
        <v>32</v>
      </c>
      <c r="F18" s="21">
        <v>29</v>
      </c>
      <c r="G18" s="22">
        <v>33</v>
      </c>
      <c r="H18" s="22">
        <v>78</v>
      </c>
      <c r="I18" s="22">
        <v>59</v>
      </c>
      <c r="J18" s="22">
        <v>42</v>
      </c>
      <c r="K18" s="22">
        <v>50</v>
      </c>
      <c r="L18" s="27">
        <v>9</v>
      </c>
      <c r="M18" s="1">
        <v>49</v>
      </c>
      <c r="N18" s="28">
        <v>37</v>
      </c>
      <c r="O18" s="28">
        <v>91</v>
      </c>
    </row>
    <row r="19" spans="1:15" ht="15" x14ac:dyDescent="0.25">
      <c r="A19" s="20" t="s">
        <v>6</v>
      </c>
      <c r="B19" s="21">
        <v>44</v>
      </c>
      <c r="C19" s="21">
        <v>73</v>
      </c>
      <c r="D19" s="21">
        <v>35</v>
      </c>
      <c r="E19" s="21">
        <v>29</v>
      </c>
      <c r="F19" s="21">
        <v>52</v>
      </c>
      <c r="G19" s="22">
        <v>51</v>
      </c>
      <c r="H19" s="22">
        <v>59</v>
      </c>
      <c r="I19" s="22">
        <v>85</v>
      </c>
      <c r="J19" s="22">
        <v>52</v>
      </c>
      <c r="K19" s="22">
        <v>89</v>
      </c>
      <c r="L19" s="27">
        <v>15</v>
      </c>
      <c r="M19" s="1">
        <v>67</v>
      </c>
      <c r="N19" s="28">
        <v>65</v>
      </c>
      <c r="O19" s="28">
        <v>75</v>
      </c>
    </row>
    <row r="20" spans="1:15" ht="15" x14ac:dyDescent="0.25">
      <c r="A20" s="20" t="s">
        <v>7</v>
      </c>
      <c r="B20" s="21">
        <v>508</v>
      </c>
      <c r="C20" s="21">
        <v>654</v>
      </c>
      <c r="D20" s="21">
        <v>546</v>
      </c>
      <c r="E20" s="21">
        <v>487</v>
      </c>
      <c r="F20" s="21">
        <v>444</v>
      </c>
      <c r="G20" s="22">
        <v>441</v>
      </c>
      <c r="H20" s="22">
        <v>509</v>
      </c>
      <c r="I20" s="22">
        <v>417</v>
      </c>
      <c r="J20" s="22">
        <v>387</v>
      </c>
      <c r="K20" s="22">
        <v>494</v>
      </c>
      <c r="L20" s="27">
        <v>103</v>
      </c>
      <c r="M20" s="29">
        <v>720</v>
      </c>
      <c r="N20" s="28">
        <v>466</v>
      </c>
      <c r="O20" s="28">
        <v>666</v>
      </c>
    </row>
    <row r="21" spans="1:15" ht="15" x14ac:dyDescent="0.25">
      <c r="A21" s="20" t="s">
        <v>8</v>
      </c>
      <c r="B21" s="21">
        <v>197</v>
      </c>
      <c r="C21" s="21">
        <v>201</v>
      </c>
      <c r="D21" s="21">
        <v>153</v>
      </c>
      <c r="E21" s="21">
        <v>123</v>
      </c>
      <c r="F21" s="21">
        <v>161</v>
      </c>
      <c r="G21" s="22">
        <v>158</v>
      </c>
      <c r="H21" s="22">
        <v>163</v>
      </c>
      <c r="I21" s="22">
        <v>140</v>
      </c>
      <c r="J21" s="22">
        <v>107</v>
      </c>
      <c r="K21" s="22">
        <v>168</v>
      </c>
      <c r="L21" s="27">
        <v>32</v>
      </c>
      <c r="M21" s="29">
        <v>157</v>
      </c>
      <c r="N21" s="28">
        <v>220</v>
      </c>
      <c r="O21" s="28">
        <v>158</v>
      </c>
    </row>
    <row r="22" spans="1:15" ht="15" x14ac:dyDescent="0.25">
      <c r="A22" s="20" t="s">
        <v>9</v>
      </c>
      <c r="B22" s="21">
        <v>159</v>
      </c>
      <c r="C22" s="21">
        <v>218</v>
      </c>
      <c r="D22" s="21">
        <v>190</v>
      </c>
      <c r="E22" s="21">
        <v>186</v>
      </c>
      <c r="F22" s="21">
        <v>192</v>
      </c>
      <c r="G22" s="22">
        <v>186</v>
      </c>
      <c r="H22" s="22">
        <v>183</v>
      </c>
      <c r="I22" s="22">
        <v>213</v>
      </c>
      <c r="J22" s="22">
        <v>106</v>
      </c>
      <c r="K22" s="22">
        <v>125</v>
      </c>
      <c r="L22" s="27">
        <v>56</v>
      </c>
      <c r="M22" s="1">
        <v>214</v>
      </c>
      <c r="N22" s="28">
        <v>189</v>
      </c>
      <c r="O22" s="28">
        <v>256</v>
      </c>
    </row>
    <row r="23" spans="1:15" ht="15" x14ac:dyDescent="0.25">
      <c r="A23" s="20" t="s">
        <v>10</v>
      </c>
      <c r="B23" s="21">
        <v>173</v>
      </c>
      <c r="C23" s="21">
        <v>236</v>
      </c>
      <c r="D23" s="21">
        <v>243</v>
      </c>
      <c r="E23" s="21">
        <v>149</v>
      </c>
      <c r="F23" s="21">
        <v>186</v>
      </c>
      <c r="G23" s="22">
        <v>163</v>
      </c>
      <c r="H23" s="22">
        <v>184</v>
      </c>
      <c r="I23" s="22">
        <v>167</v>
      </c>
      <c r="J23" s="22">
        <v>185</v>
      </c>
      <c r="K23" s="22">
        <v>209</v>
      </c>
      <c r="L23" s="27">
        <v>109</v>
      </c>
      <c r="M23" s="1">
        <v>326</v>
      </c>
      <c r="N23" s="28">
        <v>269</v>
      </c>
      <c r="O23" s="28">
        <v>284</v>
      </c>
    </row>
    <row r="24" spans="1:15" ht="15" x14ac:dyDescent="0.25">
      <c r="A24" s="20" t="s">
        <v>11</v>
      </c>
      <c r="B24" s="21">
        <v>140</v>
      </c>
      <c r="C24" s="21">
        <v>155</v>
      </c>
      <c r="D24" s="21">
        <v>146</v>
      </c>
      <c r="E24" s="21">
        <v>104</v>
      </c>
      <c r="F24" s="21">
        <v>128</v>
      </c>
      <c r="G24" s="22">
        <v>139</v>
      </c>
      <c r="H24" s="22">
        <v>133</v>
      </c>
      <c r="I24" s="22">
        <v>151</v>
      </c>
      <c r="J24" s="22">
        <v>131</v>
      </c>
      <c r="K24" s="22">
        <v>142</v>
      </c>
      <c r="L24" s="27">
        <v>25</v>
      </c>
      <c r="M24" s="1">
        <v>83</v>
      </c>
      <c r="N24" s="28">
        <v>171</v>
      </c>
      <c r="O24" s="28">
        <v>153</v>
      </c>
    </row>
    <row r="25" spans="1:15" ht="15" x14ac:dyDescent="0.25">
      <c r="A25" s="20" t="s">
        <v>12</v>
      </c>
      <c r="B25" s="21">
        <v>132</v>
      </c>
      <c r="C25" s="21">
        <v>152</v>
      </c>
      <c r="D25" s="21">
        <v>77</v>
      </c>
      <c r="E25" s="21">
        <v>200</v>
      </c>
      <c r="F25" s="21">
        <v>201</v>
      </c>
      <c r="G25" s="22">
        <v>151</v>
      </c>
      <c r="H25" s="22">
        <v>118</v>
      </c>
      <c r="I25" s="22">
        <v>146</v>
      </c>
      <c r="J25" s="22">
        <v>59</v>
      </c>
      <c r="K25" s="22">
        <v>109</v>
      </c>
      <c r="L25" s="27">
        <v>150</v>
      </c>
      <c r="M25" s="1">
        <v>129</v>
      </c>
      <c r="N25" s="28">
        <v>132</v>
      </c>
      <c r="O25" s="28">
        <v>131</v>
      </c>
    </row>
    <row r="26" spans="1:15" ht="15" x14ac:dyDescent="0.25">
      <c r="A26" s="20" t="s">
        <v>13</v>
      </c>
      <c r="B26" s="21">
        <v>60</v>
      </c>
      <c r="C26" s="21">
        <v>56</v>
      </c>
      <c r="D26" s="21">
        <v>79</v>
      </c>
      <c r="E26" s="21">
        <v>87</v>
      </c>
      <c r="F26" s="21">
        <v>87</v>
      </c>
      <c r="G26" s="22">
        <v>75</v>
      </c>
      <c r="H26" s="22">
        <v>93</v>
      </c>
      <c r="I26" s="22">
        <v>71</v>
      </c>
      <c r="J26" s="22">
        <v>133</v>
      </c>
      <c r="K26" s="22">
        <v>61</v>
      </c>
      <c r="L26" s="27">
        <v>27</v>
      </c>
      <c r="M26" s="1">
        <v>78</v>
      </c>
      <c r="N26" s="28">
        <v>96</v>
      </c>
      <c r="O26" s="28">
        <v>78</v>
      </c>
    </row>
    <row r="27" spans="1:15" ht="15" x14ac:dyDescent="0.25">
      <c r="A27" s="20" t="s">
        <v>14</v>
      </c>
      <c r="B27" s="21">
        <v>331</v>
      </c>
      <c r="C27" s="21">
        <v>362</v>
      </c>
      <c r="D27" s="21">
        <v>412</v>
      </c>
      <c r="E27" s="21">
        <v>280</v>
      </c>
      <c r="F27" s="21">
        <v>295</v>
      </c>
      <c r="G27" s="22">
        <v>234</v>
      </c>
      <c r="H27" s="22">
        <v>271</v>
      </c>
      <c r="I27" s="22">
        <v>298</v>
      </c>
      <c r="J27" s="22">
        <v>204</v>
      </c>
      <c r="K27" s="22">
        <v>228</v>
      </c>
      <c r="L27" s="27">
        <v>55</v>
      </c>
      <c r="M27" s="1">
        <v>317</v>
      </c>
      <c r="N27" s="28">
        <v>387</v>
      </c>
      <c r="O27" s="28">
        <v>301</v>
      </c>
    </row>
    <row r="28" spans="1:15" ht="15" x14ac:dyDescent="0.25">
      <c r="A28" s="20" t="s">
        <v>15</v>
      </c>
      <c r="B28" s="21">
        <v>24</v>
      </c>
      <c r="C28" s="21">
        <v>49</v>
      </c>
      <c r="D28" s="21">
        <v>52</v>
      </c>
      <c r="E28" s="21">
        <v>24</v>
      </c>
      <c r="F28" s="21">
        <v>75</v>
      </c>
      <c r="G28" s="22">
        <v>46</v>
      </c>
      <c r="H28" s="22">
        <v>48</v>
      </c>
      <c r="I28" s="22">
        <v>61</v>
      </c>
      <c r="J28" s="22">
        <v>18</v>
      </c>
      <c r="K28" s="22">
        <v>52</v>
      </c>
      <c r="L28" s="27">
        <v>4</v>
      </c>
      <c r="M28" s="1">
        <v>223</v>
      </c>
      <c r="N28" s="28">
        <v>31</v>
      </c>
      <c r="O28" s="28">
        <v>73</v>
      </c>
    </row>
    <row r="29" spans="1:15" ht="15" x14ac:dyDescent="0.25">
      <c r="A29" s="20" t="s">
        <v>60</v>
      </c>
      <c r="B29" s="30" t="s">
        <v>58</v>
      </c>
      <c r="C29" s="30" t="s">
        <v>58</v>
      </c>
      <c r="D29" s="30" t="s">
        <v>58</v>
      </c>
      <c r="E29" s="30" t="s">
        <v>58</v>
      </c>
      <c r="F29" s="21">
        <v>2</v>
      </c>
      <c r="G29" s="22">
        <v>3</v>
      </c>
      <c r="H29" s="22">
        <v>4</v>
      </c>
      <c r="I29" s="22">
        <v>29</v>
      </c>
      <c r="J29" s="22">
        <v>125</v>
      </c>
      <c r="K29" s="22">
        <v>68</v>
      </c>
      <c r="L29" s="27">
        <v>31</v>
      </c>
      <c r="M29" s="1">
        <v>78</v>
      </c>
      <c r="N29" s="28">
        <v>87</v>
      </c>
      <c r="O29" s="28">
        <v>61</v>
      </c>
    </row>
    <row r="30" spans="1:15" ht="15" x14ac:dyDescent="0.25">
      <c r="A30" s="20" t="s">
        <v>16</v>
      </c>
      <c r="B30" s="21">
        <v>213</v>
      </c>
      <c r="C30" s="21">
        <v>277</v>
      </c>
      <c r="D30" s="21">
        <v>99</v>
      </c>
      <c r="E30" s="21">
        <v>196</v>
      </c>
      <c r="F30" s="21">
        <v>265</v>
      </c>
      <c r="G30" s="22">
        <v>303</v>
      </c>
      <c r="H30" s="22">
        <v>280</v>
      </c>
      <c r="I30" s="22">
        <v>257</v>
      </c>
      <c r="J30" s="22">
        <v>206</v>
      </c>
      <c r="K30" s="22">
        <v>198</v>
      </c>
      <c r="L30" s="27">
        <v>167</v>
      </c>
      <c r="M30" s="1">
        <v>271</v>
      </c>
      <c r="N30" s="28">
        <v>189</v>
      </c>
      <c r="O30" s="28">
        <v>366</v>
      </c>
    </row>
    <row r="31" spans="1:15" ht="15" x14ac:dyDescent="0.25">
      <c r="A31" s="20" t="s">
        <v>17</v>
      </c>
      <c r="B31" s="21">
        <v>3</v>
      </c>
      <c r="C31" s="21">
        <v>11</v>
      </c>
      <c r="D31" s="21">
        <v>27</v>
      </c>
      <c r="E31" s="21">
        <v>14</v>
      </c>
      <c r="F31" s="21">
        <v>30</v>
      </c>
      <c r="G31" s="22">
        <v>26</v>
      </c>
      <c r="H31" s="22">
        <v>26</v>
      </c>
      <c r="I31" s="22">
        <v>35</v>
      </c>
      <c r="J31" s="22">
        <v>37</v>
      </c>
      <c r="K31" s="22">
        <v>15</v>
      </c>
      <c r="L31" s="27">
        <v>48</v>
      </c>
      <c r="M31" s="1">
        <v>19</v>
      </c>
      <c r="N31" s="28">
        <v>36</v>
      </c>
      <c r="O31" s="28">
        <v>26</v>
      </c>
    </row>
    <row r="32" spans="1:15" ht="15" x14ac:dyDescent="0.25">
      <c r="A32" s="20" t="s">
        <v>18</v>
      </c>
      <c r="B32" s="21">
        <v>42</v>
      </c>
      <c r="C32" s="21">
        <v>65</v>
      </c>
      <c r="D32" s="21">
        <v>19</v>
      </c>
      <c r="E32" s="21">
        <v>42</v>
      </c>
      <c r="F32" s="21">
        <v>35</v>
      </c>
      <c r="G32" s="22">
        <v>46</v>
      </c>
      <c r="H32" s="22">
        <v>40</v>
      </c>
      <c r="I32" s="22">
        <v>42</v>
      </c>
      <c r="J32" s="22">
        <v>56</v>
      </c>
      <c r="K32" s="22">
        <v>59</v>
      </c>
      <c r="L32" s="27">
        <v>16</v>
      </c>
      <c r="M32" s="1">
        <v>55</v>
      </c>
      <c r="N32" s="28">
        <v>41</v>
      </c>
      <c r="O32" s="28">
        <v>41</v>
      </c>
    </row>
    <row r="33" spans="1:15" ht="15" x14ac:dyDescent="0.25">
      <c r="A33" s="20" t="s">
        <v>19</v>
      </c>
      <c r="B33" s="21">
        <v>74</v>
      </c>
      <c r="C33" s="21">
        <v>54</v>
      </c>
      <c r="D33" s="21">
        <v>50</v>
      </c>
      <c r="E33" s="21">
        <v>58</v>
      </c>
      <c r="F33" s="21">
        <v>73</v>
      </c>
      <c r="G33" s="22">
        <v>43</v>
      </c>
      <c r="H33" s="22">
        <v>36</v>
      </c>
      <c r="I33" s="22">
        <v>57</v>
      </c>
      <c r="J33" s="22">
        <v>67</v>
      </c>
      <c r="K33" s="22">
        <v>64</v>
      </c>
      <c r="L33" s="27">
        <v>13</v>
      </c>
      <c r="M33" s="1">
        <v>95</v>
      </c>
      <c r="N33" s="28">
        <v>112</v>
      </c>
      <c r="O33" s="28">
        <v>81</v>
      </c>
    </row>
    <row r="34" spans="1:15" x14ac:dyDescent="0.2">
      <c r="A34" s="20"/>
      <c r="B34" s="21"/>
      <c r="C34" s="21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2">
      <c r="A35" s="17" t="s">
        <v>20</v>
      </c>
      <c r="B35" s="18">
        <v>51</v>
      </c>
      <c r="C35" s="18">
        <v>44</v>
      </c>
      <c r="D35" s="18">
        <v>27</v>
      </c>
      <c r="E35" s="18">
        <v>47</v>
      </c>
      <c r="F35" s="18">
        <v>43</v>
      </c>
      <c r="G35" s="19">
        <v>32</v>
      </c>
      <c r="H35" s="19">
        <v>50</v>
      </c>
      <c r="I35" s="19">
        <v>42</v>
      </c>
      <c r="J35" s="19">
        <v>72</v>
      </c>
      <c r="K35" s="19">
        <v>90</v>
      </c>
      <c r="L35" s="19">
        <v>3</v>
      </c>
      <c r="M35" s="19">
        <v>85</v>
      </c>
      <c r="N35" s="19">
        <v>74</v>
      </c>
      <c r="O35" s="19">
        <v>98</v>
      </c>
    </row>
    <row r="36" spans="1:15" x14ac:dyDescent="0.2">
      <c r="A36" s="20"/>
      <c r="B36" s="21"/>
      <c r="C36" s="21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17" t="s">
        <v>21</v>
      </c>
      <c r="B37" s="21"/>
      <c r="C37" s="21"/>
      <c r="D37" s="21"/>
      <c r="E37" s="21"/>
      <c r="F37" s="21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17" t="s">
        <v>22</v>
      </c>
      <c r="B38" s="18">
        <v>3086</v>
      </c>
      <c r="C38" s="18">
        <v>3029</v>
      </c>
      <c r="D38" s="19">
        <f>+SUM(D40:D50)</f>
        <v>2758</v>
      </c>
      <c r="E38" s="18">
        <v>2857</v>
      </c>
      <c r="F38" s="18">
        <v>3092</v>
      </c>
      <c r="G38" s="19">
        <v>2732</v>
      </c>
      <c r="H38" s="19">
        <v>3289</v>
      </c>
      <c r="I38" s="19">
        <f t="shared" ref="I38:N38" si="4">+SUM(I40:I50)</f>
        <v>3312</v>
      </c>
      <c r="J38" s="19">
        <f t="shared" si="4"/>
        <v>2811</v>
      </c>
      <c r="K38" s="19">
        <f t="shared" si="4"/>
        <v>3274</v>
      </c>
      <c r="L38" s="19">
        <f t="shared" si="4"/>
        <v>1027</v>
      </c>
      <c r="M38" s="19">
        <f t="shared" si="4"/>
        <v>3491</v>
      </c>
      <c r="N38" s="19">
        <f t="shared" si="4"/>
        <v>5016</v>
      </c>
      <c r="O38" s="19">
        <f>+SUM(O40:O50)</f>
        <v>5267</v>
      </c>
    </row>
    <row r="39" spans="1:15" x14ac:dyDescent="0.2">
      <c r="A39" s="20"/>
      <c r="B39" s="21"/>
      <c r="C39" s="21"/>
      <c r="D39" s="21"/>
      <c r="E39" s="21"/>
      <c r="F39" s="21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5" x14ac:dyDescent="0.25">
      <c r="A40" s="20" t="s">
        <v>23</v>
      </c>
      <c r="B40" s="21">
        <v>374</v>
      </c>
      <c r="C40" s="21">
        <v>424</v>
      </c>
      <c r="D40" s="21">
        <v>300</v>
      </c>
      <c r="E40" s="21">
        <v>387</v>
      </c>
      <c r="F40" s="21">
        <v>398</v>
      </c>
      <c r="G40" s="22">
        <v>183</v>
      </c>
      <c r="H40" s="22">
        <v>402</v>
      </c>
      <c r="I40" s="22">
        <v>493</v>
      </c>
      <c r="J40" s="22">
        <v>104</v>
      </c>
      <c r="K40" s="22">
        <v>350</v>
      </c>
      <c r="L40" s="31">
        <v>143</v>
      </c>
      <c r="M40" s="31">
        <v>399</v>
      </c>
      <c r="N40" s="31">
        <v>402</v>
      </c>
      <c r="O40" s="28">
        <v>351</v>
      </c>
    </row>
    <row r="41" spans="1:15" ht="15" x14ac:dyDescent="0.25">
      <c r="A41" s="20" t="s">
        <v>24</v>
      </c>
      <c r="B41" s="21">
        <v>430</v>
      </c>
      <c r="C41" s="21">
        <v>237</v>
      </c>
      <c r="D41" s="21">
        <v>311</v>
      </c>
      <c r="E41" s="21">
        <v>149</v>
      </c>
      <c r="F41" s="21">
        <v>180</v>
      </c>
      <c r="G41" s="22">
        <v>144</v>
      </c>
      <c r="H41" s="22">
        <v>181</v>
      </c>
      <c r="I41" s="22">
        <v>205</v>
      </c>
      <c r="J41" s="22">
        <v>153</v>
      </c>
      <c r="K41" s="22">
        <v>111</v>
      </c>
      <c r="L41" s="31">
        <v>52</v>
      </c>
      <c r="M41" s="31">
        <v>294</v>
      </c>
      <c r="N41" s="31">
        <v>244</v>
      </c>
      <c r="O41" s="28">
        <v>545</v>
      </c>
    </row>
    <row r="42" spans="1:15" ht="15" x14ac:dyDescent="0.25">
      <c r="A42" s="20" t="s">
        <v>25</v>
      </c>
      <c r="B42" s="21">
        <v>264</v>
      </c>
      <c r="C42" s="21">
        <v>119</v>
      </c>
      <c r="D42" s="21">
        <v>109</v>
      </c>
      <c r="E42" s="21">
        <v>208</v>
      </c>
      <c r="F42" s="21">
        <v>169</v>
      </c>
      <c r="G42" s="22">
        <v>287</v>
      </c>
      <c r="H42" s="22">
        <v>200</v>
      </c>
      <c r="I42" s="22">
        <v>297</v>
      </c>
      <c r="J42" s="22">
        <v>270</v>
      </c>
      <c r="K42" s="22">
        <v>371</v>
      </c>
      <c r="L42" s="31">
        <v>137</v>
      </c>
      <c r="M42" s="31">
        <v>273</v>
      </c>
      <c r="N42" s="31">
        <v>593</v>
      </c>
      <c r="O42" s="28">
        <v>577</v>
      </c>
    </row>
    <row r="43" spans="1:15" ht="15" x14ac:dyDescent="0.25">
      <c r="A43" s="20" t="s">
        <v>26</v>
      </c>
      <c r="B43" s="21">
        <v>397</v>
      </c>
      <c r="C43" s="21">
        <v>379</v>
      </c>
      <c r="D43" s="21">
        <v>300</v>
      </c>
      <c r="E43" s="21">
        <v>309</v>
      </c>
      <c r="F43" s="21">
        <v>473</v>
      </c>
      <c r="G43" s="22">
        <v>378</v>
      </c>
      <c r="H43" s="22">
        <v>548</v>
      </c>
      <c r="I43" s="22">
        <v>529</v>
      </c>
      <c r="J43" s="22">
        <v>448</v>
      </c>
      <c r="K43" s="22">
        <v>695</v>
      </c>
      <c r="L43" s="32">
        <v>145</v>
      </c>
      <c r="M43" s="32">
        <v>642</v>
      </c>
      <c r="N43" s="32">
        <v>1029</v>
      </c>
      <c r="O43" s="28">
        <v>994</v>
      </c>
    </row>
    <row r="44" spans="1:15" x14ac:dyDescent="0.2">
      <c r="A44" s="20" t="s">
        <v>27</v>
      </c>
      <c r="B44" s="30" t="s">
        <v>58</v>
      </c>
      <c r="C44" s="30" t="s">
        <v>58</v>
      </c>
      <c r="D44" s="30" t="s">
        <v>58</v>
      </c>
      <c r="E44" s="30" t="s">
        <v>58</v>
      </c>
      <c r="F44" s="30" t="s">
        <v>58</v>
      </c>
      <c r="G44" s="30" t="s">
        <v>58</v>
      </c>
      <c r="H44" s="30" t="s">
        <v>58</v>
      </c>
      <c r="I44" s="30" t="s">
        <v>58</v>
      </c>
      <c r="J44" s="30" t="s">
        <v>58</v>
      </c>
      <c r="K44" s="30" t="s">
        <v>58</v>
      </c>
      <c r="L44" s="30" t="s">
        <v>58</v>
      </c>
      <c r="M44" s="30" t="s">
        <v>58</v>
      </c>
      <c r="N44" s="30" t="s">
        <v>58</v>
      </c>
      <c r="O44" s="33" t="s">
        <v>58</v>
      </c>
    </row>
    <row r="45" spans="1:15" ht="15" x14ac:dyDescent="0.25">
      <c r="A45" s="20" t="s">
        <v>28</v>
      </c>
      <c r="B45" s="30" t="s">
        <v>58</v>
      </c>
      <c r="C45" s="30" t="s">
        <v>58</v>
      </c>
      <c r="D45" s="21">
        <v>16</v>
      </c>
      <c r="E45" s="21">
        <v>76</v>
      </c>
      <c r="F45" s="21">
        <v>49</v>
      </c>
      <c r="G45" s="22">
        <v>28</v>
      </c>
      <c r="H45" s="22">
        <v>56</v>
      </c>
      <c r="I45" s="22">
        <v>50</v>
      </c>
      <c r="J45" s="22">
        <v>51</v>
      </c>
      <c r="K45" s="22">
        <v>35</v>
      </c>
      <c r="L45" s="31">
        <v>18</v>
      </c>
      <c r="M45" s="31">
        <v>67</v>
      </c>
      <c r="N45" s="31">
        <v>139</v>
      </c>
      <c r="O45" s="28">
        <v>124</v>
      </c>
    </row>
    <row r="46" spans="1:15" ht="15" x14ac:dyDescent="0.25">
      <c r="A46" s="20" t="s">
        <v>29</v>
      </c>
      <c r="B46" s="21">
        <v>191</v>
      </c>
      <c r="C46" s="21">
        <v>306</v>
      </c>
      <c r="D46" s="21">
        <v>329</v>
      </c>
      <c r="E46" s="21">
        <v>293</v>
      </c>
      <c r="F46" s="21">
        <v>251</v>
      </c>
      <c r="G46" s="22">
        <v>358</v>
      </c>
      <c r="H46" s="22">
        <v>257</v>
      </c>
      <c r="I46" s="22">
        <v>249</v>
      </c>
      <c r="J46" s="22">
        <v>242</v>
      </c>
      <c r="K46" s="22">
        <v>175</v>
      </c>
      <c r="L46" s="31">
        <v>156</v>
      </c>
      <c r="M46" s="31">
        <v>138</v>
      </c>
      <c r="N46" s="31">
        <v>339</v>
      </c>
      <c r="O46" s="28">
        <v>303</v>
      </c>
    </row>
    <row r="47" spans="1:15" ht="15" x14ac:dyDescent="0.25">
      <c r="A47" s="20" t="s">
        <v>30</v>
      </c>
      <c r="B47" s="30" t="s">
        <v>58</v>
      </c>
      <c r="C47" s="30" t="s">
        <v>58</v>
      </c>
      <c r="D47" s="30" t="s">
        <v>58</v>
      </c>
      <c r="E47" s="30" t="s">
        <v>58</v>
      </c>
      <c r="F47" s="30" t="s">
        <v>58</v>
      </c>
      <c r="G47" s="22">
        <v>51</v>
      </c>
      <c r="H47" s="22">
        <v>37</v>
      </c>
      <c r="I47" s="22">
        <v>57</v>
      </c>
      <c r="J47" s="22">
        <v>91</v>
      </c>
      <c r="K47" s="22">
        <v>156</v>
      </c>
      <c r="L47" s="31">
        <v>27</v>
      </c>
      <c r="M47" s="31">
        <v>181</v>
      </c>
      <c r="N47" s="31">
        <v>143</v>
      </c>
      <c r="O47" s="28">
        <v>157</v>
      </c>
    </row>
    <row r="48" spans="1:15" ht="15" x14ac:dyDescent="0.25">
      <c r="A48" s="20" t="s">
        <v>31</v>
      </c>
      <c r="B48" s="21">
        <v>475</v>
      </c>
      <c r="C48" s="21">
        <v>471</v>
      </c>
      <c r="D48" s="21">
        <v>440</v>
      </c>
      <c r="E48" s="21">
        <v>374</v>
      </c>
      <c r="F48" s="21">
        <v>488</v>
      </c>
      <c r="G48" s="22">
        <v>484</v>
      </c>
      <c r="H48" s="22">
        <v>520</v>
      </c>
      <c r="I48" s="22">
        <v>438</v>
      </c>
      <c r="J48" s="22">
        <v>450</v>
      </c>
      <c r="K48" s="22">
        <v>514</v>
      </c>
      <c r="L48" s="31">
        <v>100</v>
      </c>
      <c r="M48" s="31">
        <v>690</v>
      </c>
      <c r="N48" s="31">
        <v>610</v>
      </c>
      <c r="O48" s="28">
        <v>815</v>
      </c>
    </row>
    <row r="49" spans="1:15" ht="15" x14ac:dyDescent="0.25">
      <c r="A49" s="20" t="s">
        <v>32</v>
      </c>
      <c r="B49" s="21">
        <v>471</v>
      </c>
      <c r="C49" s="21">
        <v>453</v>
      </c>
      <c r="D49" s="21">
        <v>345</v>
      </c>
      <c r="E49" s="21">
        <v>421</v>
      </c>
      <c r="F49" s="21">
        <v>502</v>
      </c>
      <c r="G49" s="22">
        <v>387</v>
      </c>
      <c r="H49" s="22">
        <v>506</v>
      </c>
      <c r="I49" s="22">
        <v>386</v>
      </c>
      <c r="J49" s="22">
        <v>424</v>
      </c>
      <c r="K49" s="22">
        <v>512</v>
      </c>
      <c r="L49" s="31">
        <v>60</v>
      </c>
      <c r="M49" s="31">
        <v>474</v>
      </c>
      <c r="N49" s="31">
        <v>779</v>
      </c>
      <c r="O49" s="28">
        <v>714</v>
      </c>
    </row>
    <row r="50" spans="1:15" ht="15" x14ac:dyDescent="0.25">
      <c r="A50" s="20" t="s">
        <v>33</v>
      </c>
      <c r="B50" s="21">
        <v>484</v>
      </c>
      <c r="C50" s="21">
        <v>640</v>
      </c>
      <c r="D50" s="21">
        <v>608</v>
      </c>
      <c r="E50" s="21">
        <v>640</v>
      </c>
      <c r="F50" s="21">
        <v>582</v>
      </c>
      <c r="G50" s="22">
        <v>432</v>
      </c>
      <c r="H50" s="22">
        <v>582</v>
      </c>
      <c r="I50" s="22">
        <v>608</v>
      </c>
      <c r="J50" s="22">
        <v>578</v>
      </c>
      <c r="K50" s="22">
        <v>355</v>
      </c>
      <c r="L50" s="31">
        <v>189</v>
      </c>
      <c r="M50" s="31">
        <v>333</v>
      </c>
      <c r="N50" s="31">
        <v>738</v>
      </c>
      <c r="O50" s="28">
        <v>687</v>
      </c>
    </row>
    <row r="51" spans="1:15" ht="15" x14ac:dyDescent="0.25">
      <c r="A51" s="20"/>
      <c r="B51" s="21"/>
      <c r="C51" s="21"/>
      <c r="D51" s="21"/>
      <c r="E51" s="21"/>
      <c r="F51" s="21"/>
      <c r="G51" s="22"/>
      <c r="H51" s="22"/>
      <c r="I51" s="22"/>
      <c r="J51" s="22"/>
      <c r="K51" s="22"/>
      <c r="L51" s="31"/>
      <c r="M51" s="31"/>
      <c r="N51" s="31"/>
      <c r="O51" s="28"/>
    </row>
    <row r="52" spans="1:15" x14ac:dyDescent="0.2">
      <c r="A52" s="17" t="s">
        <v>51</v>
      </c>
      <c r="B52" s="18">
        <v>238</v>
      </c>
      <c r="C52" s="18">
        <v>200</v>
      </c>
      <c r="D52" s="18">
        <f>+D54+D57+D60</f>
        <v>102</v>
      </c>
      <c r="E52" s="18">
        <v>134</v>
      </c>
      <c r="F52" s="18">
        <v>199</v>
      </c>
      <c r="G52" s="19">
        <v>126</v>
      </c>
      <c r="H52" s="19">
        <v>96</v>
      </c>
      <c r="I52" s="19">
        <f>+I54+I59+I60</f>
        <v>151</v>
      </c>
      <c r="J52" s="19">
        <f>+J54+J59+J60</f>
        <v>156</v>
      </c>
      <c r="K52" s="19">
        <f>+K54+K59+K60+K63</f>
        <v>243</v>
      </c>
      <c r="L52" s="19">
        <f>+L54+L59+L60+L63</f>
        <v>29</v>
      </c>
      <c r="M52" s="19">
        <f>+M54+M59+M60+M63</f>
        <v>198</v>
      </c>
      <c r="N52" s="19">
        <f>+N54+N59+N60+N63</f>
        <v>241</v>
      </c>
      <c r="O52" s="19">
        <f>+O54+O59+O60+O63+O55</f>
        <v>174</v>
      </c>
    </row>
    <row r="53" spans="1:15" x14ac:dyDescent="0.2">
      <c r="A53" s="20"/>
      <c r="B53" s="21"/>
      <c r="C53" s="21"/>
      <c r="D53" s="21"/>
      <c r="E53" s="21"/>
      <c r="F53" s="21"/>
      <c r="G53" s="22"/>
      <c r="H53" s="22"/>
      <c r="I53" s="22"/>
      <c r="J53" s="22"/>
      <c r="K53" s="22"/>
      <c r="L53" s="22"/>
      <c r="M53" s="22"/>
      <c r="N53" s="22"/>
      <c r="O53" s="22"/>
    </row>
    <row r="54" spans="1:15" x14ac:dyDescent="0.2">
      <c r="A54" s="20" t="s">
        <v>34</v>
      </c>
      <c r="B54" s="21">
        <v>112</v>
      </c>
      <c r="C54" s="21">
        <v>145</v>
      </c>
      <c r="D54" s="21">
        <v>86</v>
      </c>
      <c r="E54" s="21">
        <v>66</v>
      </c>
      <c r="F54" s="21">
        <v>139</v>
      </c>
      <c r="G54" s="22">
        <v>115</v>
      </c>
      <c r="H54" s="22">
        <v>85</v>
      </c>
      <c r="I54" s="22">
        <v>128</v>
      </c>
      <c r="J54" s="22">
        <v>120</v>
      </c>
      <c r="K54" s="22">
        <v>191</v>
      </c>
      <c r="L54" s="22">
        <v>11</v>
      </c>
      <c r="M54" s="22">
        <v>163</v>
      </c>
      <c r="N54" s="22">
        <v>133</v>
      </c>
      <c r="O54" s="22">
        <v>73</v>
      </c>
    </row>
    <row r="55" spans="1:15" x14ac:dyDescent="0.2">
      <c r="A55" s="20" t="s">
        <v>57</v>
      </c>
      <c r="B55" s="30" t="s">
        <v>58</v>
      </c>
      <c r="C55" s="30" t="s">
        <v>58</v>
      </c>
      <c r="D55" s="30" t="s">
        <v>58</v>
      </c>
      <c r="E55" s="30" t="s">
        <v>58</v>
      </c>
      <c r="F55" s="30" t="s">
        <v>58</v>
      </c>
      <c r="G55" s="30" t="s">
        <v>58</v>
      </c>
      <c r="H55" s="30" t="s">
        <v>58</v>
      </c>
      <c r="I55" s="30" t="s">
        <v>58</v>
      </c>
      <c r="J55" s="30" t="s">
        <v>58</v>
      </c>
      <c r="K55" s="30" t="s">
        <v>58</v>
      </c>
      <c r="L55" s="30" t="s">
        <v>58</v>
      </c>
      <c r="M55" s="30" t="s">
        <v>58</v>
      </c>
      <c r="N55" s="30" t="s">
        <v>58</v>
      </c>
      <c r="O55" s="22">
        <v>2</v>
      </c>
    </row>
    <row r="56" spans="1:15" x14ac:dyDescent="0.2">
      <c r="A56" s="20" t="s">
        <v>35</v>
      </c>
      <c r="B56" s="30" t="s">
        <v>58</v>
      </c>
      <c r="C56" s="30" t="s">
        <v>58</v>
      </c>
      <c r="D56" s="30" t="s">
        <v>58</v>
      </c>
      <c r="E56" s="30" t="s">
        <v>58</v>
      </c>
      <c r="F56" s="30" t="s">
        <v>58</v>
      </c>
      <c r="G56" s="30" t="s">
        <v>58</v>
      </c>
      <c r="H56" s="30" t="s">
        <v>58</v>
      </c>
      <c r="I56" s="30" t="s">
        <v>58</v>
      </c>
      <c r="J56" s="30" t="s">
        <v>58</v>
      </c>
      <c r="K56" s="30" t="s">
        <v>58</v>
      </c>
      <c r="L56" s="30" t="s">
        <v>58</v>
      </c>
      <c r="M56" s="30" t="s">
        <v>58</v>
      </c>
      <c r="N56" s="30" t="s">
        <v>58</v>
      </c>
      <c r="O56" s="33" t="s">
        <v>58</v>
      </c>
    </row>
    <row r="57" spans="1:15" x14ac:dyDescent="0.2">
      <c r="A57" s="20" t="s">
        <v>36</v>
      </c>
      <c r="B57" s="21">
        <v>53</v>
      </c>
      <c r="C57" s="21">
        <v>25</v>
      </c>
      <c r="D57" s="21">
        <v>14</v>
      </c>
      <c r="E57" s="21">
        <v>37</v>
      </c>
      <c r="F57" s="21">
        <v>41</v>
      </c>
      <c r="G57" s="30" t="s">
        <v>58</v>
      </c>
      <c r="H57" s="30" t="s">
        <v>58</v>
      </c>
      <c r="I57" s="30" t="s">
        <v>58</v>
      </c>
      <c r="J57" s="30" t="s">
        <v>58</v>
      </c>
      <c r="K57" s="30" t="s">
        <v>58</v>
      </c>
      <c r="L57" s="30" t="s">
        <v>58</v>
      </c>
      <c r="M57" s="30" t="s">
        <v>58</v>
      </c>
      <c r="N57" s="30" t="s">
        <v>58</v>
      </c>
      <c r="O57" s="33" t="s">
        <v>58</v>
      </c>
    </row>
    <row r="58" spans="1:15" x14ac:dyDescent="0.2">
      <c r="A58" s="20" t="s">
        <v>28</v>
      </c>
      <c r="B58" s="21">
        <v>61</v>
      </c>
      <c r="C58" s="21">
        <v>24</v>
      </c>
      <c r="D58" s="30" t="s">
        <v>58</v>
      </c>
      <c r="E58" s="30" t="s">
        <v>58</v>
      </c>
      <c r="F58" s="30" t="s">
        <v>58</v>
      </c>
      <c r="G58" s="30" t="s">
        <v>58</v>
      </c>
      <c r="H58" s="30" t="s">
        <v>58</v>
      </c>
      <c r="I58" s="30" t="s">
        <v>58</v>
      </c>
      <c r="J58" s="30" t="s">
        <v>58</v>
      </c>
      <c r="K58" s="30" t="s">
        <v>58</v>
      </c>
      <c r="L58" s="30" t="s">
        <v>58</v>
      </c>
      <c r="M58" s="30" t="s">
        <v>58</v>
      </c>
      <c r="N58" s="30" t="s">
        <v>58</v>
      </c>
      <c r="O58" s="33" t="s">
        <v>58</v>
      </c>
    </row>
    <row r="59" spans="1:15" x14ac:dyDescent="0.2">
      <c r="A59" s="20" t="s">
        <v>50</v>
      </c>
      <c r="B59" s="30" t="s">
        <v>58</v>
      </c>
      <c r="C59" s="30" t="s">
        <v>58</v>
      </c>
      <c r="D59" s="30" t="s">
        <v>58</v>
      </c>
      <c r="E59" s="30" t="s">
        <v>58</v>
      </c>
      <c r="F59" s="30" t="s">
        <v>58</v>
      </c>
      <c r="G59" s="30" t="s">
        <v>58</v>
      </c>
      <c r="H59" s="30" t="s">
        <v>58</v>
      </c>
      <c r="I59" s="22">
        <v>12</v>
      </c>
      <c r="J59" s="22">
        <v>32</v>
      </c>
      <c r="K59" s="22">
        <v>6</v>
      </c>
      <c r="L59" s="22">
        <v>13</v>
      </c>
      <c r="M59" s="22">
        <v>14</v>
      </c>
      <c r="N59" s="22">
        <v>23</v>
      </c>
      <c r="O59" s="22">
        <v>34</v>
      </c>
    </row>
    <row r="60" spans="1:15" x14ac:dyDescent="0.2">
      <c r="A60" s="20" t="s">
        <v>61</v>
      </c>
      <c r="B60" s="21">
        <v>12</v>
      </c>
      <c r="C60" s="21">
        <v>6</v>
      </c>
      <c r="D60" s="21">
        <v>2</v>
      </c>
      <c r="E60" s="21">
        <v>31</v>
      </c>
      <c r="F60" s="21">
        <v>19</v>
      </c>
      <c r="G60" s="22">
        <v>11</v>
      </c>
      <c r="H60" s="22">
        <v>11</v>
      </c>
      <c r="I60" s="22">
        <v>11</v>
      </c>
      <c r="J60" s="22">
        <v>4</v>
      </c>
      <c r="K60" s="22">
        <v>14</v>
      </c>
      <c r="L60" s="22">
        <v>1</v>
      </c>
      <c r="M60" s="22">
        <v>6</v>
      </c>
      <c r="N60" s="22">
        <v>1</v>
      </c>
      <c r="O60" s="22">
        <v>16</v>
      </c>
    </row>
    <row r="61" spans="1:15" x14ac:dyDescent="0.2">
      <c r="A61" s="20" t="s">
        <v>37</v>
      </c>
      <c r="B61" s="30" t="s">
        <v>58</v>
      </c>
      <c r="C61" s="30" t="s">
        <v>58</v>
      </c>
      <c r="D61" s="30" t="s">
        <v>58</v>
      </c>
      <c r="E61" s="30" t="s">
        <v>58</v>
      </c>
      <c r="F61" s="30" t="s">
        <v>58</v>
      </c>
      <c r="G61" s="30" t="s">
        <v>58</v>
      </c>
      <c r="H61" s="30" t="s">
        <v>58</v>
      </c>
      <c r="I61" s="30" t="s">
        <v>58</v>
      </c>
      <c r="J61" s="30" t="s">
        <v>58</v>
      </c>
      <c r="K61" s="30" t="s">
        <v>58</v>
      </c>
      <c r="L61" s="30" t="s">
        <v>58</v>
      </c>
      <c r="M61" s="30" t="s">
        <v>58</v>
      </c>
      <c r="N61" s="30" t="s">
        <v>58</v>
      </c>
      <c r="O61" s="33" t="s">
        <v>58</v>
      </c>
    </row>
    <row r="62" spans="1:15" x14ac:dyDescent="0.2">
      <c r="A62" s="20" t="s">
        <v>38</v>
      </c>
      <c r="B62" s="30" t="s">
        <v>58</v>
      </c>
      <c r="C62" s="30" t="s">
        <v>58</v>
      </c>
      <c r="D62" s="30" t="s">
        <v>58</v>
      </c>
      <c r="E62" s="30" t="s">
        <v>58</v>
      </c>
      <c r="F62" s="30" t="s">
        <v>58</v>
      </c>
      <c r="G62" s="30" t="s">
        <v>58</v>
      </c>
      <c r="H62" s="30" t="s">
        <v>58</v>
      </c>
      <c r="I62" s="30" t="s">
        <v>58</v>
      </c>
      <c r="J62" s="30" t="s">
        <v>58</v>
      </c>
      <c r="K62" s="30" t="s">
        <v>58</v>
      </c>
      <c r="L62" s="30" t="s">
        <v>58</v>
      </c>
      <c r="M62" s="30" t="s">
        <v>58</v>
      </c>
      <c r="N62" s="30" t="s">
        <v>58</v>
      </c>
      <c r="O62" s="33" t="s">
        <v>58</v>
      </c>
    </row>
    <row r="63" spans="1:15" x14ac:dyDescent="0.2">
      <c r="A63" s="20" t="s">
        <v>54</v>
      </c>
      <c r="B63" s="30" t="s">
        <v>58</v>
      </c>
      <c r="C63" s="30" t="s">
        <v>58</v>
      </c>
      <c r="D63" s="30" t="s">
        <v>58</v>
      </c>
      <c r="E63" s="30" t="s">
        <v>58</v>
      </c>
      <c r="F63" s="30" t="s">
        <v>58</v>
      </c>
      <c r="G63" s="30" t="s">
        <v>58</v>
      </c>
      <c r="H63" s="30" t="s">
        <v>58</v>
      </c>
      <c r="I63" s="30" t="s">
        <v>58</v>
      </c>
      <c r="J63" s="30" t="s">
        <v>58</v>
      </c>
      <c r="K63" s="22">
        <v>32</v>
      </c>
      <c r="L63" s="22">
        <v>4</v>
      </c>
      <c r="M63" s="22">
        <v>15</v>
      </c>
      <c r="N63" s="22">
        <v>84</v>
      </c>
      <c r="O63" s="22">
        <v>49</v>
      </c>
    </row>
    <row r="64" spans="1:15" x14ac:dyDescent="0.2">
      <c r="A64" s="20"/>
      <c r="B64" s="21"/>
      <c r="C64" s="21"/>
      <c r="D64" s="21"/>
      <c r="E64" s="21"/>
      <c r="F64" s="21"/>
      <c r="G64" s="22"/>
      <c r="H64" s="22"/>
      <c r="I64" s="22"/>
      <c r="J64" s="22"/>
      <c r="K64" s="22"/>
      <c r="L64" s="22"/>
      <c r="M64" s="22"/>
      <c r="N64" s="22"/>
      <c r="O64" s="22"/>
    </row>
    <row r="65" spans="1:15" x14ac:dyDescent="0.2">
      <c r="A65" s="17" t="s">
        <v>39</v>
      </c>
      <c r="B65" s="35" t="s">
        <v>58</v>
      </c>
      <c r="C65" s="35" t="s">
        <v>58</v>
      </c>
      <c r="D65" s="18">
        <f>+D67+D80+D83+D94</f>
        <v>13</v>
      </c>
      <c r="E65" s="18">
        <v>37</v>
      </c>
      <c r="F65" s="18">
        <v>42</v>
      </c>
      <c r="G65" s="19">
        <v>165</v>
      </c>
      <c r="H65" s="30" t="s">
        <v>58</v>
      </c>
      <c r="I65" s="19">
        <f>+I73+I75+I78+I85+I88+I93+I94+I86+I83</f>
        <v>116</v>
      </c>
      <c r="J65" s="19">
        <f>+J73+J75+J78+J85+J88+J93+J94+J86+J71+J74+J77+J80+J89+J92</f>
        <v>136</v>
      </c>
      <c r="K65" s="19">
        <f>+K67+K70+K71+K73+K74+K75+K77+K84+K85+K86+K88+K89+K90+K92+K93</f>
        <v>73</v>
      </c>
      <c r="L65" s="19">
        <f>+L75+L78+L80+L85+L92+L93</f>
        <v>26</v>
      </c>
      <c r="M65" s="19">
        <f>+M70+M75+M76+M77+M78+M79+M80+M81+M85+M89+M92+M93</f>
        <v>156</v>
      </c>
      <c r="N65" s="19">
        <f>+N70+N72+N73+N74+N75+N77+N78+N79+N80+N81+N82+N84+N85+N86+N88+N89+N92+N93</f>
        <v>210</v>
      </c>
      <c r="O65" s="19">
        <f>+SUM(O67:O95)</f>
        <v>349</v>
      </c>
    </row>
    <row r="66" spans="1:15" x14ac:dyDescent="0.2">
      <c r="A66" s="20"/>
      <c r="B66" s="21"/>
      <c r="C66" s="21"/>
      <c r="D66" s="21"/>
      <c r="E66" s="21"/>
      <c r="F66" s="21"/>
      <c r="G66" s="22"/>
      <c r="H66" s="22"/>
      <c r="I66" s="22"/>
      <c r="J66" s="22"/>
      <c r="K66" s="22"/>
      <c r="L66" s="22"/>
      <c r="M66" s="22"/>
      <c r="N66" s="22"/>
      <c r="O66" s="22"/>
    </row>
    <row r="67" spans="1:15" x14ac:dyDescent="0.2">
      <c r="A67" s="20" t="s">
        <v>62</v>
      </c>
      <c r="B67" s="30" t="s">
        <v>58</v>
      </c>
      <c r="C67" s="30" t="s">
        <v>58</v>
      </c>
      <c r="D67" s="21">
        <v>1</v>
      </c>
      <c r="E67" s="30" t="s">
        <v>58</v>
      </c>
      <c r="F67" s="30" t="s">
        <v>58</v>
      </c>
      <c r="G67" s="30" t="s">
        <v>58</v>
      </c>
      <c r="H67" s="30" t="s">
        <v>58</v>
      </c>
      <c r="I67" s="30" t="s">
        <v>58</v>
      </c>
      <c r="J67" s="30" t="s">
        <v>58</v>
      </c>
      <c r="K67" s="33">
        <v>1</v>
      </c>
      <c r="L67" s="33" t="s">
        <v>58</v>
      </c>
      <c r="M67" s="33" t="s">
        <v>58</v>
      </c>
      <c r="N67" s="30" t="s">
        <v>58</v>
      </c>
      <c r="O67" s="33" t="s">
        <v>58</v>
      </c>
    </row>
    <row r="68" spans="1:15" x14ac:dyDescent="0.2">
      <c r="A68" s="20" t="s">
        <v>40</v>
      </c>
      <c r="B68" s="30" t="s">
        <v>58</v>
      </c>
      <c r="C68" s="30" t="s">
        <v>58</v>
      </c>
      <c r="D68" s="30" t="s">
        <v>58</v>
      </c>
      <c r="E68" s="21">
        <v>2</v>
      </c>
      <c r="F68" s="30" t="s">
        <v>58</v>
      </c>
      <c r="G68" s="22">
        <v>1</v>
      </c>
      <c r="H68" s="30" t="s">
        <v>58</v>
      </c>
      <c r="I68" s="30" t="s">
        <v>58</v>
      </c>
      <c r="J68" s="30" t="s">
        <v>58</v>
      </c>
      <c r="K68" s="30" t="s">
        <v>58</v>
      </c>
      <c r="L68" s="30" t="s">
        <v>58</v>
      </c>
      <c r="M68" s="30" t="s">
        <v>58</v>
      </c>
      <c r="N68" s="30" t="s">
        <v>58</v>
      </c>
      <c r="O68" s="33" t="s">
        <v>58</v>
      </c>
    </row>
    <row r="69" spans="1:15" x14ac:dyDescent="0.2">
      <c r="A69" s="20" t="s">
        <v>41</v>
      </c>
      <c r="B69" s="30" t="s">
        <v>58</v>
      </c>
      <c r="C69" s="30" t="s">
        <v>58</v>
      </c>
      <c r="D69" s="30" t="s">
        <v>58</v>
      </c>
      <c r="E69" s="21">
        <v>7</v>
      </c>
      <c r="F69" s="30" t="s">
        <v>58</v>
      </c>
      <c r="G69" s="30" t="s">
        <v>58</v>
      </c>
      <c r="H69" s="30" t="s">
        <v>58</v>
      </c>
      <c r="I69" s="30" t="s">
        <v>58</v>
      </c>
      <c r="J69" s="30" t="s">
        <v>58</v>
      </c>
      <c r="K69" s="30" t="s">
        <v>58</v>
      </c>
      <c r="L69" s="30" t="s">
        <v>58</v>
      </c>
      <c r="M69" s="30" t="s">
        <v>58</v>
      </c>
      <c r="N69" s="30" t="s">
        <v>58</v>
      </c>
      <c r="O69" s="33" t="s">
        <v>58</v>
      </c>
    </row>
    <row r="70" spans="1:15" x14ac:dyDescent="0.2">
      <c r="A70" s="20" t="s">
        <v>63</v>
      </c>
      <c r="B70" s="30" t="s">
        <v>58</v>
      </c>
      <c r="C70" s="30" t="s">
        <v>58</v>
      </c>
      <c r="D70" s="30" t="s">
        <v>58</v>
      </c>
      <c r="E70" s="30" t="s">
        <v>58</v>
      </c>
      <c r="F70" s="30" t="s">
        <v>58</v>
      </c>
      <c r="G70" s="30" t="s">
        <v>58</v>
      </c>
      <c r="H70" s="30" t="s">
        <v>58</v>
      </c>
      <c r="I70" s="30" t="s">
        <v>58</v>
      </c>
      <c r="J70" s="33"/>
      <c r="K70" s="33">
        <v>1</v>
      </c>
      <c r="L70" s="33" t="s">
        <v>58</v>
      </c>
      <c r="M70" s="22">
        <v>2</v>
      </c>
      <c r="N70" s="22">
        <v>2</v>
      </c>
      <c r="O70" s="33">
        <v>6</v>
      </c>
    </row>
    <row r="71" spans="1:15" x14ac:dyDescent="0.2">
      <c r="A71" s="20" t="s">
        <v>64</v>
      </c>
      <c r="B71" s="30" t="s">
        <v>58</v>
      </c>
      <c r="C71" s="30" t="s">
        <v>58</v>
      </c>
      <c r="D71" s="30" t="s">
        <v>58</v>
      </c>
      <c r="E71" s="30" t="s">
        <v>58</v>
      </c>
      <c r="F71" s="30" t="s">
        <v>58</v>
      </c>
      <c r="G71" s="30" t="s">
        <v>58</v>
      </c>
      <c r="H71" s="30" t="s">
        <v>58</v>
      </c>
      <c r="I71" s="30" t="s">
        <v>58</v>
      </c>
      <c r="J71" s="33">
        <v>2</v>
      </c>
      <c r="K71" s="33">
        <v>12</v>
      </c>
      <c r="L71" s="33" t="s">
        <v>58</v>
      </c>
      <c r="M71" s="33" t="s">
        <v>58</v>
      </c>
      <c r="N71" s="30" t="s">
        <v>58</v>
      </c>
      <c r="O71" s="33" t="s">
        <v>58</v>
      </c>
    </row>
    <row r="72" spans="1:15" x14ac:dyDescent="0.2">
      <c r="A72" s="20" t="s">
        <v>65</v>
      </c>
      <c r="B72" s="30" t="s">
        <v>58</v>
      </c>
      <c r="C72" s="30" t="s">
        <v>58</v>
      </c>
      <c r="D72" s="30" t="s">
        <v>58</v>
      </c>
      <c r="E72" s="30" t="s">
        <v>58</v>
      </c>
      <c r="F72" s="30" t="s">
        <v>58</v>
      </c>
      <c r="G72" s="30" t="s">
        <v>58</v>
      </c>
      <c r="H72" s="30" t="s">
        <v>58</v>
      </c>
      <c r="I72" s="30" t="s">
        <v>58</v>
      </c>
      <c r="J72" s="30" t="s">
        <v>58</v>
      </c>
      <c r="K72" s="30" t="s">
        <v>58</v>
      </c>
      <c r="L72" s="30" t="s">
        <v>58</v>
      </c>
      <c r="M72" s="33" t="s">
        <v>58</v>
      </c>
      <c r="N72" s="22">
        <v>2</v>
      </c>
      <c r="O72" s="33">
        <v>12</v>
      </c>
    </row>
    <row r="73" spans="1:15" x14ac:dyDescent="0.2">
      <c r="A73" s="20" t="s">
        <v>69</v>
      </c>
      <c r="B73" s="30" t="s">
        <v>58</v>
      </c>
      <c r="C73" s="30" t="s">
        <v>58</v>
      </c>
      <c r="D73" s="30" t="s">
        <v>58</v>
      </c>
      <c r="E73" s="30" t="s">
        <v>58</v>
      </c>
      <c r="F73" s="21">
        <v>10</v>
      </c>
      <c r="G73" s="30" t="s">
        <v>58</v>
      </c>
      <c r="H73" s="30" t="s">
        <v>58</v>
      </c>
      <c r="I73" s="33">
        <v>3</v>
      </c>
      <c r="J73" s="33">
        <v>5</v>
      </c>
      <c r="K73" s="33">
        <v>1</v>
      </c>
      <c r="L73" s="30" t="s">
        <v>58</v>
      </c>
      <c r="M73" s="33" t="s">
        <v>58</v>
      </c>
      <c r="N73" s="22">
        <v>3</v>
      </c>
      <c r="O73" s="33">
        <v>8</v>
      </c>
    </row>
    <row r="74" spans="1:15" x14ac:dyDescent="0.2">
      <c r="A74" s="20" t="s">
        <v>66</v>
      </c>
      <c r="B74" s="30" t="s">
        <v>58</v>
      </c>
      <c r="C74" s="30" t="s">
        <v>58</v>
      </c>
      <c r="D74" s="30" t="s">
        <v>58</v>
      </c>
      <c r="E74" s="30" t="s">
        <v>58</v>
      </c>
      <c r="F74" s="21">
        <v>1</v>
      </c>
      <c r="G74" s="30" t="s">
        <v>58</v>
      </c>
      <c r="H74" s="30" t="s">
        <v>58</v>
      </c>
      <c r="I74" s="33" t="s">
        <v>58</v>
      </c>
      <c r="J74" s="33">
        <v>6</v>
      </c>
      <c r="K74" s="33">
        <v>3</v>
      </c>
      <c r="L74" s="30" t="s">
        <v>58</v>
      </c>
      <c r="M74" s="33" t="s">
        <v>58</v>
      </c>
      <c r="N74" s="22">
        <v>14</v>
      </c>
      <c r="O74" s="33">
        <v>10</v>
      </c>
    </row>
    <row r="75" spans="1:15" x14ac:dyDescent="0.2">
      <c r="A75" s="20" t="s">
        <v>68</v>
      </c>
      <c r="B75" s="30" t="s">
        <v>58</v>
      </c>
      <c r="C75" s="30" t="s">
        <v>58</v>
      </c>
      <c r="D75" s="30" t="s">
        <v>58</v>
      </c>
      <c r="E75" s="30" t="s">
        <v>58</v>
      </c>
      <c r="F75" s="21">
        <v>1</v>
      </c>
      <c r="G75" s="30" t="s">
        <v>58</v>
      </c>
      <c r="H75" s="30" t="s">
        <v>58</v>
      </c>
      <c r="I75" s="33">
        <v>1</v>
      </c>
      <c r="J75" s="33">
        <v>2</v>
      </c>
      <c r="K75" s="33">
        <v>2</v>
      </c>
      <c r="L75" s="33">
        <v>6</v>
      </c>
      <c r="M75" s="22">
        <v>26</v>
      </c>
      <c r="N75" s="22">
        <v>20</v>
      </c>
      <c r="O75" s="33">
        <v>65</v>
      </c>
    </row>
    <row r="76" spans="1:15" x14ac:dyDescent="0.2">
      <c r="A76" s="20" t="s">
        <v>67</v>
      </c>
      <c r="B76" s="30" t="s">
        <v>58</v>
      </c>
      <c r="C76" s="30" t="s">
        <v>58</v>
      </c>
      <c r="D76" s="30" t="s">
        <v>58</v>
      </c>
      <c r="E76" s="30" t="s">
        <v>58</v>
      </c>
      <c r="F76" s="30" t="s">
        <v>58</v>
      </c>
      <c r="G76" s="22">
        <v>1</v>
      </c>
      <c r="H76" s="30" t="s">
        <v>58</v>
      </c>
      <c r="I76" s="33" t="s">
        <v>58</v>
      </c>
      <c r="J76" s="33" t="s">
        <v>58</v>
      </c>
      <c r="K76" s="33" t="s">
        <v>58</v>
      </c>
      <c r="L76" s="30" t="s">
        <v>58</v>
      </c>
      <c r="M76" s="22">
        <v>2</v>
      </c>
      <c r="N76" s="30" t="s">
        <v>58</v>
      </c>
      <c r="O76" s="33">
        <v>1</v>
      </c>
    </row>
    <row r="77" spans="1:15" x14ac:dyDescent="0.2">
      <c r="A77" s="20" t="s">
        <v>42</v>
      </c>
      <c r="B77" s="30" t="s">
        <v>58</v>
      </c>
      <c r="C77" s="30" t="s">
        <v>58</v>
      </c>
      <c r="D77" s="30" t="s">
        <v>58</v>
      </c>
      <c r="E77" s="21">
        <v>1</v>
      </c>
      <c r="F77" s="30" t="s">
        <v>58</v>
      </c>
      <c r="G77" s="30" t="s">
        <v>58</v>
      </c>
      <c r="H77" s="30" t="s">
        <v>58</v>
      </c>
      <c r="I77" s="33" t="s">
        <v>58</v>
      </c>
      <c r="J77" s="33">
        <v>2</v>
      </c>
      <c r="K77" s="33">
        <v>5</v>
      </c>
      <c r="L77" s="30" t="s">
        <v>58</v>
      </c>
      <c r="M77" s="22">
        <v>1</v>
      </c>
      <c r="N77" s="22">
        <v>1</v>
      </c>
      <c r="O77" s="33">
        <v>7</v>
      </c>
    </row>
    <row r="78" spans="1:15" x14ac:dyDescent="0.2">
      <c r="A78" s="20" t="s">
        <v>76</v>
      </c>
      <c r="B78" s="30" t="s">
        <v>58</v>
      </c>
      <c r="C78" s="30" t="s">
        <v>58</v>
      </c>
      <c r="D78" s="30" t="s">
        <v>58</v>
      </c>
      <c r="E78" s="30" t="s">
        <v>58</v>
      </c>
      <c r="F78" s="21">
        <v>1</v>
      </c>
      <c r="G78" s="30" t="s">
        <v>58</v>
      </c>
      <c r="H78" s="30" t="s">
        <v>58</v>
      </c>
      <c r="I78" s="33">
        <v>1</v>
      </c>
      <c r="J78" s="33">
        <v>5</v>
      </c>
      <c r="K78" s="33" t="s">
        <v>58</v>
      </c>
      <c r="L78" s="33">
        <v>2</v>
      </c>
      <c r="M78" s="22">
        <v>69</v>
      </c>
      <c r="N78" s="22">
        <v>12</v>
      </c>
      <c r="O78" s="33">
        <v>78</v>
      </c>
    </row>
    <row r="79" spans="1:15" x14ac:dyDescent="0.2">
      <c r="A79" s="20" t="s">
        <v>75</v>
      </c>
      <c r="B79" s="30" t="s">
        <v>58</v>
      </c>
      <c r="C79" s="30" t="s">
        <v>58</v>
      </c>
      <c r="D79" s="30" t="s">
        <v>58</v>
      </c>
      <c r="E79" s="30" t="s">
        <v>58</v>
      </c>
      <c r="F79" s="30" t="s">
        <v>58</v>
      </c>
      <c r="G79" s="30" t="s">
        <v>58</v>
      </c>
      <c r="H79" s="30" t="s">
        <v>58</v>
      </c>
      <c r="I79" s="30" t="s">
        <v>58</v>
      </c>
      <c r="J79" s="30" t="s">
        <v>58</v>
      </c>
      <c r="K79" s="30" t="s">
        <v>58</v>
      </c>
      <c r="L79" s="30" t="s">
        <v>58</v>
      </c>
      <c r="M79" s="22">
        <v>20</v>
      </c>
      <c r="N79" s="22">
        <v>3</v>
      </c>
      <c r="O79" s="33">
        <v>7</v>
      </c>
    </row>
    <row r="80" spans="1:15" x14ac:dyDescent="0.2">
      <c r="A80" s="20" t="s">
        <v>43</v>
      </c>
      <c r="B80" s="30" t="s">
        <v>58</v>
      </c>
      <c r="C80" s="30" t="s">
        <v>58</v>
      </c>
      <c r="D80" s="21">
        <v>1</v>
      </c>
      <c r="E80" s="30" t="s">
        <v>58</v>
      </c>
      <c r="F80" s="21">
        <v>1</v>
      </c>
      <c r="G80" s="30" t="s">
        <v>58</v>
      </c>
      <c r="H80" s="30" t="s">
        <v>58</v>
      </c>
      <c r="I80" s="33" t="s">
        <v>58</v>
      </c>
      <c r="J80" s="33">
        <v>2</v>
      </c>
      <c r="K80" s="33" t="s">
        <v>58</v>
      </c>
      <c r="L80" s="33">
        <v>1</v>
      </c>
      <c r="M80" s="22">
        <v>9</v>
      </c>
      <c r="N80" s="22">
        <v>6</v>
      </c>
      <c r="O80" s="33">
        <v>10</v>
      </c>
    </row>
    <row r="81" spans="1:15" x14ac:dyDescent="0.2">
      <c r="A81" s="20" t="s">
        <v>56</v>
      </c>
      <c r="B81" s="30" t="s">
        <v>58</v>
      </c>
      <c r="C81" s="30" t="s">
        <v>58</v>
      </c>
      <c r="D81" s="30" t="s">
        <v>58</v>
      </c>
      <c r="E81" s="30" t="s">
        <v>58</v>
      </c>
      <c r="F81" s="30" t="s">
        <v>58</v>
      </c>
      <c r="G81" s="30" t="s">
        <v>58</v>
      </c>
      <c r="H81" s="30" t="s">
        <v>58</v>
      </c>
      <c r="I81" s="30" t="s">
        <v>58</v>
      </c>
      <c r="J81" s="30" t="s">
        <v>58</v>
      </c>
      <c r="K81" s="30" t="s">
        <v>58</v>
      </c>
      <c r="L81" s="30" t="s">
        <v>58</v>
      </c>
      <c r="M81" s="22">
        <v>1</v>
      </c>
      <c r="N81" s="22">
        <v>2</v>
      </c>
      <c r="O81" s="33" t="s">
        <v>58</v>
      </c>
    </row>
    <row r="82" spans="1:15" x14ac:dyDescent="0.2">
      <c r="A82" s="20" t="s">
        <v>74</v>
      </c>
      <c r="B82" s="30" t="s">
        <v>58</v>
      </c>
      <c r="C82" s="30" t="s">
        <v>58</v>
      </c>
      <c r="D82" s="30" t="s">
        <v>58</v>
      </c>
      <c r="E82" s="30" t="s">
        <v>58</v>
      </c>
      <c r="F82" s="30" t="s">
        <v>58</v>
      </c>
      <c r="G82" s="30" t="s">
        <v>58</v>
      </c>
      <c r="H82" s="30" t="s">
        <v>58</v>
      </c>
      <c r="I82" s="30" t="s">
        <v>58</v>
      </c>
      <c r="J82" s="30" t="s">
        <v>58</v>
      </c>
      <c r="K82" s="30" t="s">
        <v>58</v>
      </c>
      <c r="L82" s="30" t="s">
        <v>58</v>
      </c>
      <c r="M82" s="33" t="s">
        <v>58</v>
      </c>
      <c r="N82" s="22">
        <v>17</v>
      </c>
      <c r="O82" s="33">
        <v>28</v>
      </c>
    </row>
    <row r="83" spans="1:15" x14ac:dyDescent="0.2">
      <c r="A83" s="20" t="s">
        <v>79</v>
      </c>
      <c r="B83" s="30" t="s">
        <v>58</v>
      </c>
      <c r="C83" s="30" t="s">
        <v>58</v>
      </c>
      <c r="D83" s="21">
        <v>1</v>
      </c>
      <c r="E83" s="30" t="s">
        <v>58</v>
      </c>
      <c r="F83" s="30" t="s">
        <v>58</v>
      </c>
      <c r="G83" s="22">
        <v>1</v>
      </c>
      <c r="H83" s="30" t="s">
        <v>58</v>
      </c>
      <c r="I83" s="33">
        <v>14</v>
      </c>
      <c r="J83" s="33" t="s">
        <v>58</v>
      </c>
      <c r="K83" s="33" t="s">
        <v>58</v>
      </c>
      <c r="L83" s="30" t="s">
        <v>58</v>
      </c>
      <c r="M83" s="33" t="s">
        <v>58</v>
      </c>
      <c r="N83" s="30" t="s">
        <v>58</v>
      </c>
      <c r="O83" s="33" t="s">
        <v>58</v>
      </c>
    </row>
    <row r="84" spans="1:15" x14ac:dyDescent="0.2">
      <c r="A84" s="20" t="s">
        <v>80</v>
      </c>
      <c r="B84" s="30" t="s">
        <v>58</v>
      </c>
      <c r="C84" s="30" t="s">
        <v>58</v>
      </c>
      <c r="D84" s="30" t="s">
        <v>58</v>
      </c>
      <c r="E84" s="21">
        <v>4</v>
      </c>
      <c r="F84" s="30" t="s">
        <v>58</v>
      </c>
      <c r="G84" s="22">
        <v>14</v>
      </c>
      <c r="H84" s="30" t="s">
        <v>58</v>
      </c>
      <c r="I84" s="33" t="s">
        <v>58</v>
      </c>
      <c r="J84" s="33" t="s">
        <v>58</v>
      </c>
      <c r="K84" s="33">
        <v>1</v>
      </c>
      <c r="L84" s="30" t="s">
        <v>58</v>
      </c>
      <c r="M84" s="33" t="s">
        <v>58</v>
      </c>
      <c r="N84" s="22">
        <v>29</v>
      </c>
      <c r="O84" s="33">
        <v>13</v>
      </c>
    </row>
    <row r="85" spans="1:15" x14ac:dyDescent="0.2">
      <c r="A85" s="20" t="s">
        <v>73</v>
      </c>
      <c r="B85" s="30" t="s">
        <v>58</v>
      </c>
      <c r="C85" s="30" t="s">
        <v>58</v>
      </c>
      <c r="D85" s="30" t="s">
        <v>58</v>
      </c>
      <c r="E85" s="30" t="s">
        <v>58</v>
      </c>
      <c r="F85" s="30" t="s">
        <v>58</v>
      </c>
      <c r="G85" s="22">
        <v>49</v>
      </c>
      <c r="H85" s="30" t="s">
        <v>58</v>
      </c>
      <c r="I85" s="33">
        <v>30</v>
      </c>
      <c r="J85" s="33">
        <v>52</v>
      </c>
      <c r="K85" s="33">
        <v>20</v>
      </c>
      <c r="L85" s="33">
        <v>1</v>
      </c>
      <c r="M85" s="22">
        <v>6</v>
      </c>
      <c r="N85" s="22">
        <v>26</v>
      </c>
      <c r="O85" s="33">
        <v>25</v>
      </c>
    </row>
    <row r="86" spans="1:15" x14ac:dyDescent="0.2">
      <c r="A86" s="20" t="s">
        <v>72</v>
      </c>
      <c r="B86" s="30" t="s">
        <v>58</v>
      </c>
      <c r="C86" s="30" t="s">
        <v>58</v>
      </c>
      <c r="D86" s="30" t="s">
        <v>58</v>
      </c>
      <c r="E86" s="30" t="s">
        <v>58</v>
      </c>
      <c r="F86" s="30" t="s">
        <v>58</v>
      </c>
      <c r="G86" s="22">
        <v>2</v>
      </c>
      <c r="H86" s="30" t="s">
        <v>58</v>
      </c>
      <c r="I86" s="33">
        <v>8</v>
      </c>
      <c r="J86" s="33">
        <v>1</v>
      </c>
      <c r="K86" s="33">
        <v>2</v>
      </c>
      <c r="L86" s="30" t="s">
        <v>58</v>
      </c>
      <c r="M86" s="33" t="s">
        <v>58</v>
      </c>
      <c r="N86" s="22">
        <v>2</v>
      </c>
      <c r="O86" s="33">
        <v>1</v>
      </c>
    </row>
    <row r="87" spans="1:15" x14ac:dyDescent="0.2">
      <c r="A87" s="20" t="s">
        <v>71</v>
      </c>
      <c r="B87" s="30" t="s">
        <v>58</v>
      </c>
      <c r="C87" s="30" t="s">
        <v>58</v>
      </c>
      <c r="D87" s="30" t="s">
        <v>58</v>
      </c>
      <c r="E87" s="30" t="s">
        <v>58</v>
      </c>
      <c r="F87" s="21">
        <v>7</v>
      </c>
      <c r="G87" s="22">
        <v>50</v>
      </c>
      <c r="H87" s="30" t="s">
        <v>58</v>
      </c>
      <c r="I87" s="33" t="s">
        <v>58</v>
      </c>
      <c r="J87" s="33" t="s">
        <v>58</v>
      </c>
      <c r="K87" s="33" t="s">
        <v>58</v>
      </c>
      <c r="L87" s="30" t="s">
        <v>58</v>
      </c>
      <c r="M87" s="33" t="s">
        <v>58</v>
      </c>
      <c r="N87" s="30" t="s">
        <v>58</v>
      </c>
      <c r="O87" s="33" t="s">
        <v>58</v>
      </c>
    </row>
    <row r="88" spans="1:15" x14ac:dyDescent="0.2">
      <c r="A88" s="20" t="s">
        <v>70</v>
      </c>
      <c r="B88" s="30" t="s">
        <v>58</v>
      </c>
      <c r="C88" s="30" t="s">
        <v>58</v>
      </c>
      <c r="D88" s="30" t="s">
        <v>58</v>
      </c>
      <c r="E88" s="30" t="s">
        <v>58</v>
      </c>
      <c r="F88" s="21">
        <v>19</v>
      </c>
      <c r="G88" s="30" t="s">
        <v>58</v>
      </c>
      <c r="H88" s="30" t="s">
        <v>58</v>
      </c>
      <c r="I88" s="33">
        <v>5</v>
      </c>
      <c r="J88" s="33">
        <v>2</v>
      </c>
      <c r="K88" s="33">
        <v>1</v>
      </c>
      <c r="L88" s="30" t="s">
        <v>58</v>
      </c>
      <c r="M88" s="33" t="s">
        <v>58</v>
      </c>
      <c r="N88" s="22">
        <v>1</v>
      </c>
      <c r="O88" s="33"/>
    </row>
    <row r="89" spans="1:15" x14ac:dyDescent="0.2">
      <c r="A89" s="20" t="s">
        <v>77</v>
      </c>
      <c r="B89" s="30" t="s">
        <v>58</v>
      </c>
      <c r="C89" s="30" t="s">
        <v>58</v>
      </c>
      <c r="D89" s="30" t="s">
        <v>58</v>
      </c>
      <c r="E89" s="30" t="s">
        <v>58</v>
      </c>
      <c r="F89" s="30" t="s">
        <v>58</v>
      </c>
      <c r="G89" s="30" t="s">
        <v>58</v>
      </c>
      <c r="H89" s="30" t="s">
        <v>58</v>
      </c>
      <c r="I89" s="30" t="s">
        <v>58</v>
      </c>
      <c r="J89" s="33">
        <v>8</v>
      </c>
      <c r="K89" s="33">
        <v>2</v>
      </c>
      <c r="L89" s="30" t="s">
        <v>58</v>
      </c>
      <c r="M89" s="22">
        <v>9</v>
      </c>
      <c r="N89" s="22">
        <v>30</v>
      </c>
      <c r="O89" s="33">
        <v>24</v>
      </c>
    </row>
    <row r="90" spans="1:15" x14ac:dyDescent="0.2">
      <c r="A90" s="20" t="s">
        <v>55</v>
      </c>
      <c r="B90" s="30" t="s">
        <v>58</v>
      </c>
      <c r="C90" s="30" t="s">
        <v>58</v>
      </c>
      <c r="D90" s="30" t="s">
        <v>58</v>
      </c>
      <c r="E90" s="30" t="s">
        <v>58</v>
      </c>
      <c r="F90" s="30" t="s">
        <v>58</v>
      </c>
      <c r="G90" s="30" t="s">
        <v>58</v>
      </c>
      <c r="H90" s="30" t="s">
        <v>58</v>
      </c>
      <c r="I90" s="30" t="s">
        <v>58</v>
      </c>
      <c r="J90" s="30" t="s">
        <v>58</v>
      </c>
      <c r="K90" s="33">
        <v>8</v>
      </c>
      <c r="L90" s="30" t="s">
        <v>58</v>
      </c>
      <c r="M90" s="33" t="s">
        <v>58</v>
      </c>
      <c r="N90" s="30" t="s">
        <v>58</v>
      </c>
      <c r="O90" s="33">
        <v>7</v>
      </c>
    </row>
    <row r="91" spans="1:15" x14ac:dyDescent="0.2">
      <c r="A91" s="20" t="s">
        <v>44</v>
      </c>
      <c r="B91" s="30" t="s">
        <v>58</v>
      </c>
      <c r="C91" s="30" t="s">
        <v>58</v>
      </c>
      <c r="D91" s="30" t="s">
        <v>58</v>
      </c>
      <c r="E91" s="30" t="s">
        <v>58</v>
      </c>
      <c r="F91" s="30" t="s">
        <v>58</v>
      </c>
      <c r="G91" s="22">
        <v>1</v>
      </c>
      <c r="H91" s="30" t="s">
        <v>58</v>
      </c>
      <c r="I91" s="33" t="s">
        <v>58</v>
      </c>
      <c r="J91" s="22" t="s">
        <v>58</v>
      </c>
      <c r="K91" s="22" t="s">
        <v>58</v>
      </c>
      <c r="L91" s="30" t="s">
        <v>58</v>
      </c>
      <c r="M91" s="33" t="s">
        <v>58</v>
      </c>
      <c r="N91" s="30" t="s">
        <v>58</v>
      </c>
      <c r="O91" s="33" t="s">
        <v>58</v>
      </c>
    </row>
    <row r="92" spans="1:15" x14ac:dyDescent="0.2">
      <c r="A92" s="20" t="s">
        <v>53</v>
      </c>
      <c r="B92" s="30" t="s">
        <v>58</v>
      </c>
      <c r="C92" s="30" t="s">
        <v>58</v>
      </c>
      <c r="D92" s="30" t="s">
        <v>58</v>
      </c>
      <c r="E92" s="30" t="s">
        <v>58</v>
      </c>
      <c r="F92" s="30" t="s">
        <v>58</v>
      </c>
      <c r="G92" s="30" t="s">
        <v>58</v>
      </c>
      <c r="H92" s="30" t="s">
        <v>58</v>
      </c>
      <c r="I92" s="30" t="s">
        <v>58</v>
      </c>
      <c r="J92" s="22">
        <v>1</v>
      </c>
      <c r="K92" s="22">
        <v>1</v>
      </c>
      <c r="L92" s="22">
        <v>5</v>
      </c>
      <c r="M92" s="22">
        <v>2</v>
      </c>
      <c r="N92" s="22">
        <v>24</v>
      </c>
      <c r="O92" s="33">
        <v>38</v>
      </c>
    </row>
    <row r="93" spans="1:15" x14ac:dyDescent="0.2">
      <c r="A93" s="20" t="s">
        <v>45</v>
      </c>
      <c r="B93" s="30" t="s">
        <v>58</v>
      </c>
      <c r="C93" s="30" t="s">
        <v>58</v>
      </c>
      <c r="D93" s="30" t="s">
        <v>58</v>
      </c>
      <c r="E93" s="30" t="s">
        <v>58</v>
      </c>
      <c r="F93" s="30" t="s">
        <v>58</v>
      </c>
      <c r="G93" s="22">
        <v>14</v>
      </c>
      <c r="H93" s="30" t="s">
        <v>58</v>
      </c>
      <c r="I93" s="33">
        <v>32</v>
      </c>
      <c r="J93" s="22">
        <v>5</v>
      </c>
      <c r="K93" s="22">
        <v>13</v>
      </c>
      <c r="L93" s="22">
        <v>11</v>
      </c>
      <c r="M93" s="22">
        <v>9</v>
      </c>
      <c r="N93" s="22">
        <v>16</v>
      </c>
      <c r="O93" s="33">
        <v>9</v>
      </c>
    </row>
    <row r="94" spans="1:15" x14ac:dyDescent="0.2">
      <c r="A94" s="20" t="s">
        <v>46</v>
      </c>
      <c r="B94" s="30" t="s">
        <v>58</v>
      </c>
      <c r="C94" s="30" t="s">
        <v>58</v>
      </c>
      <c r="D94" s="21">
        <v>10</v>
      </c>
      <c r="E94" s="21">
        <v>22</v>
      </c>
      <c r="F94" s="21">
        <v>2</v>
      </c>
      <c r="G94" s="22">
        <v>32</v>
      </c>
      <c r="H94" s="30" t="s">
        <v>58</v>
      </c>
      <c r="I94" s="33">
        <v>22</v>
      </c>
      <c r="J94" s="22">
        <v>43</v>
      </c>
      <c r="K94" s="22" t="s">
        <v>58</v>
      </c>
      <c r="L94" s="30" t="s">
        <v>58</v>
      </c>
      <c r="M94" s="33" t="s">
        <v>58</v>
      </c>
      <c r="N94" s="30" t="s">
        <v>58</v>
      </c>
      <c r="O94" s="33" t="s">
        <v>58</v>
      </c>
    </row>
    <row r="95" spans="1:15" x14ac:dyDescent="0.2">
      <c r="A95" s="20" t="s">
        <v>47</v>
      </c>
      <c r="B95" s="30" t="s">
        <v>58</v>
      </c>
      <c r="C95" s="30" t="s">
        <v>58</v>
      </c>
      <c r="D95" s="30" t="s">
        <v>58</v>
      </c>
      <c r="E95" s="21">
        <v>1</v>
      </c>
      <c r="F95" s="30" t="s">
        <v>58</v>
      </c>
      <c r="G95" s="30" t="s">
        <v>58</v>
      </c>
      <c r="H95" s="30" t="s">
        <v>58</v>
      </c>
      <c r="I95" s="33" t="s">
        <v>58</v>
      </c>
      <c r="J95" s="22" t="s">
        <v>58</v>
      </c>
      <c r="K95" s="22" t="s">
        <v>58</v>
      </c>
      <c r="L95" s="30" t="s">
        <v>58</v>
      </c>
      <c r="M95" s="33" t="s">
        <v>58</v>
      </c>
      <c r="N95" s="30" t="s">
        <v>58</v>
      </c>
      <c r="O95" s="33" t="s">
        <v>58</v>
      </c>
    </row>
    <row r="96" spans="1:15" x14ac:dyDescent="0.2">
      <c r="A96" s="36"/>
      <c r="B96" s="37"/>
      <c r="C96" s="37"/>
      <c r="D96" s="37"/>
      <c r="E96" s="37"/>
      <c r="F96" s="37"/>
      <c r="G96" s="38"/>
      <c r="H96" s="38"/>
      <c r="I96" s="39"/>
      <c r="J96" s="38"/>
      <c r="K96" s="38"/>
      <c r="L96" s="38"/>
      <c r="M96" s="38"/>
      <c r="N96" s="38"/>
      <c r="O96" s="38"/>
    </row>
    <row r="97" spans="1:17" x14ac:dyDescent="0.2">
      <c r="B97" s="34"/>
      <c r="C97" s="34"/>
      <c r="D97" s="34"/>
      <c r="E97" s="34"/>
      <c r="F97" s="34"/>
      <c r="G97" s="34"/>
    </row>
    <row r="98" spans="1:17" x14ac:dyDescent="0.2">
      <c r="A98" s="2" t="s">
        <v>49</v>
      </c>
    </row>
    <row r="99" spans="1:17" ht="15" x14ac:dyDescent="0.25">
      <c r="P99" s="40"/>
      <c r="Q99" s="41"/>
    </row>
    <row r="100" spans="1:17" ht="15" x14ac:dyDescent="0.25">
      <c r="P100" s="40"/>
      <c r="Q100" s="41"/>
    </row>
    <row r="101" spans="1:17" ht="15" x14ac:dyDescent="0.25">
      <c r="P101" s="40"/>
      <c r="Q101" s="41"/>
    </row>
    <row r="102" spans="1:17" ht="15" x14ac:dyDescent="0.25">
      <c r="P102" s="40"/>
      <c r="Q102" s="41"/>
    </row>
    <row r="103" spans="1:17" ht="15" x14ac:dyDescent="0.25">
      <c r="P103" s="40"/>
      <c r="Q103" s="41"/>
    </row>
    <row r="104" spans="1:17" ht="15" x14ac:dyDescent="0.25">
      <c r="P104" s="40"/>
      <c r="Q104" s="41"/>
    </row>
    <row r="105" spans="1:17" ht="15" x14ac:dyDescent="0.25">
      <c r="P105" s="40"/>
      <c r="Q105" s="41"/>
    </row>
    <row r="106" spans="1:17" ht="15" x14ac:dyDescent="0.25">
      <c r="P106" s="40"/>
      <c r="Q106" s="41"/>
    </row>
    <row r="107" spans="1:17" ht="15" x14ac:dyDescent="0.25">
      <c r="P107" s="40"/>
      <c r="Q107" s="41"/>
    </row>
    <row r="108" spans="1:17" ht="15" x14ac:dyDescent="0.25">
      <c r="P108" s="40"/>
      <c r="Q108" s="41"/>
    </row>
    <row r="109" spans="1:17" ht="15" x14ac:dyDescent="0.25">
      <c r="P109" s="40"/>
      <c r="Q109" s="41"/>
    </row>
    <row r="110" spans="1:17" ht="15" x14ac:dyDescent="0.25">
      <c r="P110" s="40"/>
      <c r="Q110" s="41"/>
    </row>
    <row r="111" spans="1:17" ht="15" x14ac:dyDescent="0.25">
      <c r="P111" s="40"/>
      <c r="Q111" s="41"/>
    </row>
    <row r="112" spans="1:17" ht="15" x14ac:dyDescent="0.25">
      <c r="P112" s="40"/>
      <c r="Q112" s="41"/>
    </row>
    <row r="113" spans="16:17" ht="15" x14ac:dyDescent="0.25">
      <c r="P113" s="40"/>
      <c r="Q113" s="41"/>
    </row>
    <row r="114" spans="16:17" ht="15" x14ac:dyDescent="0.25">
      <c r="P114" s="40"/>
      <c r="Q114" s="41"/>
    </row>
    <row r="115" spans="16:17" ht="15" x14ac:dyDescent="0.25">
      <c r="P115" s="40"/>
      <c r="Q115" s="41"/>
    </row>
    <row r="116" spans="16:17" ht="15" x14ac:dyDescent="0.25">
      <c r="P116" s="40"/>
      <c r="Q116" s="41"/>
    </row>
    <row r="117" spans="16:17" ht="15" x14ac:dyDescent="0.25">
      <c r="P117" s="40"/>
      <c r="Q117" s="41"/>
    </row>
    <row r="118" spans="16:17" ht="15" x14ac:dyDescent="0.25">
      <c r="P118" s="40"/>
      <c r="Q118" s="41"/>
    </row>
  </sheetData>
  <mergeCells count="2">
    <mergeCell ref="A2:O2"/>
    <mergeCell ref="A3:O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GRAD-2010-2023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2024-08-16T13:58:14Z</dcterms:modified>
</cp:coreProperties>
</file>