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tización\Documents\BOLETIN FINAL-IISEM-24 PAG.WEB\"/>
    </mc:Choice>
  </mc:AlternateContent>
  <xr:revisionPtr revIDLastSave="0" documentId="13_ncr:1_{323A2BAB-438F-4183-968D-47F8FFF32F81}" xr6:coauthVersionLast="47" xr6:coauthVersionMax="47" xr10:uidLastSave="{00000000-0000-0000-0000-000000000000}"/>
  <bookViews>
    <workbookView xWindow="-120" yWindow="-120" windowWidth="29040" windowHeight="15720" firstSheet="1" activeTab="1" xr2:uid="{A035119C-914A-451A-9785-1C140CCB89E9}"/>
  </bookViews>
  <sheets>
    <sheet name="Hoja1" sheetId="1" state="hidden" r:id="rId1"/>
    <sheet name="Cuadro-17" sheetId="2" r:id="rId2"/>
  </sheets>
  <definedNames>
    <definedName name="_xlnm._FilterDatabase" localSheetId="1" hidden="1">'Cuadro-17'!$A$7:$D$7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4" i="1" l="1"/>
  <c r="C442" i="1" s="1"/>
  <c r="D444" i="1"/>
  <c r="D442" i="1" s="1"/>
  <c r="B447" i="1"/>
  <c r="B448" i="1"/>
  <c r="B446" i="1"/>
  <c r="C438" i="1"/>
  <c r="D438" i="1"/>
  <c r="B440" i="1"/>
  <c r="B438" i="1" s="1"/>
  <c r="C414" i="1"/>
  <c r="D414" i="1"/>
  <c r="B430" i="1"/>
  <c r="B431" i="1"/>
  <c r="B432" i="1"/>
  <c r="B433" i="1"/>
  <c r="B434" i="1"/>
  <c r="B435" i="1"/>
  <c r="B436" i="1"/>
  <c r="B429" i="1"/>
  <c r="B417" i="1"/>
  <c r="B418" i="1"/>
  <c r="B416" i="1"/>
  <c r="C408" i="1"/>
  <c r="D408" i="1"/>
  <c r="B410" i="1"/>
  <c r="B408" i="1" s="1"/>
  <c r="C403" i="1"/>
  <c r="D403" i="1"/>
  <c r="B406" i="1"/>
  <c r="B405" i="1"/>
  <c r="B403" i="1" s="1"/>
  <c r="C399" i="1"/>
  <c r="D399" i="1"/>
  <c r="B401" i="1"/>
  <c r="B399" i="1" s="1"/>
  <c r="B397" i="1"/>
  <c r="C394" i="1"/>
  <c r="D394" i="1"/>
  <c r="B396" i="1"/>
  <c r="C390" i="1"/>
  <c r="D390" i="1"/>
  <c r="B392" i="1"/>
  <c r="B390" i="1" s="1"/>
  <c r="C386" i="1"/>
  <c r="D386" i="1"/>
  <c r="B388" i="1"/>
  <c r="B386" i="1" s="1"/>
  <c r="C383" i="1"/>
  <c r="C381" i="1" s="1"/>
  <c r="D383" i="1"/>
  <c r="D381" i="1" s="1"/>
  <c r="B384" i="1"/>
  <c r="B383" i="1" s="1"/>
  <c r="B381" i="1" s="1"/>
  <c r="C373" i="1"/>
  <c r="D373" i="1"/>
  <c r="B374" i="1"/>
  <c r="B375" i="1"/>
  <c r="B376" i="1"/>
  <c r="B377" i="1"/>
  <c r="B378" i="1"/>
  <c r="B379" i="1"/>
  <c r="C367" i="1"/>
  <c r="D367" i="1"/>
  <c r="B368" i="1"/>
  <c r="B369" i="1"/>
  <c r="B370" i="1"/>
  <c r="B371" i="1"/>
  <c r="C359" i="1"/>
  <c r="D359" i="1"/>
  <c r="B361" i="1"/>
  <c r="B362" i="1"/>
  <c r="B363" i="1"/>
  <c r="B364" i="1"/>
  <c r="B365" i="1"/>
  <c r="B360" i="1"/>
  <c r="C348" i="1"/>
  <c r="D348" i="1"/>
  <c r="B350" i="1"/>
  <c r="B348" i="1" s="1"/>
  <c r="C337" i="1"/>
  <c r="D337" i="1"/>
  <c r="B339" i="1"/>
  <c r="B340" i="1"/>
  <c r="B341" i="1"/>
  <c r="B342" i="1"/>
  <c r="B343" i="1"/>
  <c r="B344" i="1"/>
  <c r="B345" i="1"/>
  <c r="B346" i="1"/>
  <c r="B338" i="1"/>
  <c r="C331" i="1"/>
  <c r="D331" i="1"/>
  <c r="B333" i="1"/>
  <c r="B334" i="1"/>
  <c r="B335" i="1"/>
  <c r="B332" i="1"/>
  <c r="C322" i="1"/>
  <c r="D322" i="1"/>
  <c r="B324" i="1"/>
  <c r="B325" i="1"/>
  <c r="B327" i="1"/>
  <c r="B328" i="1"/>
  <c r="B329" i="1"/>
  <c r="B323" i="1"/>
  <c r="C314" i="1"/>
  <c r="D314" i="1"/>
  <c r="B317" i="1"/>
  <c r="B318" i="1"/>
  <c r="B316" i="1"/>
  <c r="C310" i="1"/>
  <c r="D310" i="1"/>
  <c r="B312" i="1"/>
  <c r="B310" i="1" s="1"/>
  <c r="C304" i="1"/>
  <c r="D304" i="1"/>
  <c r="B307" i="1"/>
  <c r="B308" i="1"/>
  <c r="B306" i="1"/>
  <c r="C300" i="1"/>
  <c r="D300" i="1"/>
  <c r="B302" i="1"/>
  <c r="B300" i="1" s="1"/>
  <c r="C296" i="1"/>
  <c r="D296" i="1"/>
  <c r="B298" i="1"/>
  <c r="B296" i="1" s="1"/>
  <c r="C292" i="1"/>
  <c r="D292" i="1"/>
  <c r="B294" i="1"/>
  <c r="B292" i="1" s="1"/>
  <c r="C275" i="1"/>
  <c r="D275" i="1"/>
  <c r="B278" i="1"/>
  <c r="B279" i="1"/>
  <c r="B289" i="1"/>
  <c r="B290" i="1"/>
  <c r="B277" i="1"/>
  <c r="C272" i="1"/>
  <c r="D272" i="1"/>
  <c r="B273" i="1"/>
  <c r="B272" i="1" s="1"/>
  <c r="C269" i="1"/>
  <c r="D269" i="1"/>
  <c r="B270" i="1"/>
  <c r="B269" i="1" s="1"/>
  <c r="B265" i="1"/>
  <c r="C259" i="1"/>
  <c r="D259" i="1"/>
  <c r="B261" i="1"/>
  <c r="B259" i="1" s="1"/>
  <c r="C254" i="1"/>
  <c r="D254" i="1"/>
  <c r="B257" i="1"/>
  <c r="B256" i="1"/>
  <c r="C233" i="1"/>
  <c r="D233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9" i="1"/>
  <c r="B250" i="1"/>
  <c r="B251" i="1"/>
  <c r="B252" i="1"/>
  <c r="B235" i="1"/>
  <c r="C228" i="1"/>
  <c r="D228" i="1"/>
  <c r="B231" i="1"/>
  <c r="B228" i="1" s="1"/>
  <c r="C223" i="1"/>
  <c r="D223" i="1"/>
  <c r="B226" i="1"/>
  <c r="B223" i="1" s="1"/>
  <c r="C219" i="1"/>
  <c r="D219" i="1"/>
  <c r="B221" i="1"/>
  <c r="B219" i="1" s="1"/>
  <c r="C199" i="1"/>
  <c r="D199" i="1"/>
  <c r="B202" i="1"/>
  <c r="B203" i="1"/>
  <c r="B204" i="1"/>
  <c r="B205" i="1"/>
  <c r="B206" i="1"/>
  <c r="B207" i="1"/>
  <c r="B208" i="1"/>
  <c r="B209" i="1"/>
  <c r="B210" i="1"/>
  <c r="B201" i="1"/>
  <c r="C195" i="1"/>
  <c r="D195" i="1"/>
  <c r="B197" i="1"/>
  <c r="B195" i="1" s="1"/>
  <c r="C191" i="1"/>
  <c r="D191" i="1"/>
  <c r="B193" i="1"/>
  <c r="B191" i="1" s="1"/>
  <c r="C186" i="1"/>
  <c r="D186" i="1"/>
  <c r="B189" i="1"/>
  <c r="B188" i="1"/>
  <c r="C181" i="1"/>
  <c r="D181" i="1"/>
  <c r="B184" i="1"/>
  <c r="B183" i="1"/>
  <c r="C173" i="1"/>
  <c r="D173" i="1"/>
  <c r="B175" i="1"/>
  <c r="B173" i="1" s="1"/>
  <c r="C168" i="1"/>
  <c r="D168" i="1"/>
  <c r="B171" i="1"/>
  <c r="B170" i="1"/>
  <c r="C149" i="1"/>
  <c r="D149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51" i="1"/>
  <c r="C130" i="1"/>
  <c r="D130" i="1"/>
  <c r="B134" i="1"/>
  <c r="B135" i="1"/>
  <c r="B137" i="1"/>
  <c r="B138" i="1"/>
  <c r="B132" i="1"/>
  <c r="C126" i="1"/>
  <c r="D126" i="1"/>
  <c r="B128" i="1"/>
  <c r="B126" i="1" s="1"/>
  <c r="C122" i="1"/>
  <c r="D122" i="1"/>
  <c r="B124" i="1"/>
  <c r="B122" i="1" s="1"/>
  <c r="C118" i="1"/>
  <c r="D118" i="1"/>
  <c r="B120" i="1"/>
  <c r="B118" i="1" s="1"/>
  <c r="C112" i="1"/>
  <c r="D112" i="1"/>
  <c r="B114" i="1"/>
  <c r="B113" i="1"/>
  <c r="C108" i="1"/>
  <c r="C106" i="1" s="1"/>
  <c r="D108" i="1"/>
  <c r="D106" i="1" s="1"/>
  <c r="B110" i="1"/>
  <c r="B108" i="1" s="1"/>
  <c r="C102" i="1"/>
  <c r="D102" i="1"/>
  <c r="B104" i="1"/>
  <c r="B102" i="1" s="1"/>
  <c r="C98" i="1"/>
  <c r="D98" i="1"/>
  <c r="B100" i="1"/>
  <c r="B98" i="1" s="1"/>
  <c r="C95" i="1"/>
  <c r="C93" i="1" s="1"/>
  <c r="C89" i="1" s="1"/>
  <c r="D95" i="1"/>
  <c r="D93" i="1" s="1"/>
  <c r="D89" i="1" s="1"/>
  <c r="B96" i="1"/>
  <c r="B95" i="1" s="1"/>
  <c r="B93" i="1" s="1"/>
  <c r="B91" i="1"/>
  <c r="C86" i="1"/>
  <c r="D86" i="1"/>
  <c r="B87" i="1"/>
  <c r="B86" i="1" s="1"/>
  <c r="C82" i="1"/>
  <c r="D82" i="1"/>
  <c r="B84" i="1"/>
  <c r="B83" i="1"/>
  <c r="C79" i="1"/>
  <c r="D79" i="1"/>
  <c r="B80" i="1"/>
  <c r="B79" i="1" s="1"/>
  <c r="C64" i="1"/>
  <c r="D64" i="1"/>
  <c r="B67" i="1"/>
  <c r="B66" i="1"/>
  <c r="C54" i="1"/>
  <c r="D54" i="1"/>
  <c r="B57" i="1"/>
  <c r="B58" i="1"/>
  <c r="B59" i="1"/>
  <c r="B60" i="1"/>
  <c r="B56" i="1"/>
  <c r="C50" i="1"/>
  <c r="D50" i="1"/>
  <c r="B52" i="1"/>
  <c r="B50" i="1" s="1"/>
  <c r="B34" i="1"/>
  <c r="B36" i="1"/>
  <c r="D33" i="1"/>
  <c r="D31" i="1" s="1"/>
  <c r="C33" i="1"/>
  <c r="C31" i="1" s="1"/>
  <c r="C46" i="1"/>
  <c r="D46" i="1"/>
  <c r="C42" i="1"/>
  <c r="D42" i="1"/>
  <c r="C38" i="1"/>
  <c r="D38" i="1"/>
  <c r="B40" i="1"/>
  <c r="B38" i="1" s="1"/>
  <c r="B44" i="1"/>
  <c r="B42" i="1" s="1"/>
  <c r="B48" i="1"/>
  <c r="B46" i="1" s="1"/>
  <c r="C27" i="1"/>
  <c r="D27" i="1"/>
  <c r="C22" i="1"/>
  <c r="D22" i="1"/>
  <c r="C17" i="1"/>
  <c r="D17" i="1"/>
  <c r="B19" i="1"/>
  <c r="B20" i="1"/>
  <c r="B24" i="1"/>
  <c r="B25" i="1"/>
  <c r="B29" i="1"/>
  <c r="B27" i="1" s="1"/>
  <c r="C13" i="1"/>
  <c r="D13" i="1"/>
  <c r="B15" i="1"/>
  <c r="B13" i="1" s="1"/>
  <c r="B64" i="1" l="1"/>
  <c r="B444" i="1"/>
  <c r="B442" i="1" s="1"/>
  <c r="D412" i="1"/>
  <c r="C320" i="1"/>
  <c r="D320" i="1"/>
  <c r="C412" i="1"/>
  <c r="B414" i="1"/>
  <c r="B412" i="1" s="1"/>
  <c r="D267" i="1"/>
  <c r="D263" i="1" s="1"/>
  <c r="B367" i="1"/>
  <c r="B373" i="1"/>
  <c r="B359" i="1"/>
  <c r="C267" i="1"/>
  <c r="C263" i="1" s="1"/>
  <c r="B394" i="1"/>
  <c r="B337" i="1"/>
  <c r="B304" i="1"/>
  <c r="B254" i="1"/>
  <c r="B322" i="1"/>
  <c r="B331" i="1"/>
  <c r="B181" i="1"/>
  <c r="B233" i="1"/>
  <c r="B275" i="1"/>
  <c r="B267" i="1" s="1"/>
  <c r="B263" i="1" s="1"/>
  <c r="B314" i="1"/>
  <c r="D116" i="1"/>
  <c r="B168" i="1"/>
  <c r="B199" i="1"/>
  <c r="C116" i="1"/>
  <c r="B186" i="1"/>
  <c r="B149" i="1"/>
  <c r="B130" i="1"/>
  <c r="B82" i="1"/>
  <c r="B62" i="1" s="1"/>
  <c r="B112" i="1"/>
  <c r="B106" i="1" s="1"/>
  <c r="B54" i="1"/>
  <c r="D62" i="1"/>
  <c r="C62" i="1"/>
  <c r="B89" i="1"/>
  <c r="B17" i="1"/>
  <c r="B33" i="1"/>
  <c r="B31" i="1" s="1"/>
  <c r="B22" i="1"/>
  <c r="B178" i="1" l="1"/>
  <c r="C178" i="1"/>
  <c r="D178" i="1"/>
  <c r="B320" i="1"/>
  <c r="B116" i="1"/>
  <c r="B11" i="1" s="1"/>
  <c r="D11" i="1"/>
  <c r="C11" i="1"/>
  <c r="C9" i="1" s="1"/>
  <c r="D9" i="1" l="1"/>
  <c r="B9" i="1"/>
</calcChain>
</file>

<file path=xl/sharedStrings.xml><?xml version="1.0" encoding="utf-8"?>
<sst xmlns="http://schemas.openxmlformats.org/spreadsheetml/2006/main" count="448" uniqueCount="347">
  <si>
    <t>DIPLOMADOS</t>
  </si>
  <si>
    <t>ADMINISTRACIÓN DE EMPRESAS Y MINISTERIO DE SEGURIDAD PÚBLICA</t>
  </si>
  <si>
    <t xml:space="preserve">     Certificación en Contrataciones Públicas</t>
  </si>
  <si>
    <t>ARQUITECTURA Y DISEÑO</t>
  </si>
  <si>
    <t xml:space="preserve">     Uso de la Cámara Fotográfica y sus Aplicaciones en el Arte, el Diseño y la Tecnología</t>
  </si>
  <si>
    <t xml:space="preserve">     Taller Internacional en Infraestructura Verde</t>
  </si>
  <si>
    <t>CIENCIAS DE LA EDUCACIÓN</t>
  </si>
  <si>
    <t xml:space="preserve">     Educación, Investigación y Divulgación Educativa</t>
  </si>
  <si>
    <t xml:space="preserve">     Nuerociencias Cognitivas aplicadas a la Educación</t>
  </si>
  <si>
    <t>COMUNICACIÓN SOCIAL</t>
  </si>
  <si>
    <t xml:space="preserve">     Comunicación Social y Marketing en las Industrias Culturales y Creativas</t>
  </si>
  <si>
    <t>DERECHO Y CIENCIAS POLÍTICAS</t>
  </si>
  <si>
    <t xml:space="preserve">     Derecho de los Mercados Financieros</t>
  </si>
  <si>
    <t>ECONOMÍA</t>
  </si>
  <si>
    <t xml:space="preserve">     Gestión de Crisis y Responsabilidad Social</t>
  </si>
  <si>
    <t>ENFERMERÍA</t>
  </si>
  <si>
    <t>FARMACIA</t>
  </si>
  <si>
    <t xml:space="preserve">     Manejo del Dolor y Alivio de Síntomas Paliativos</t>
  </si>
  <si>
    <t>HUMANIDADES</t>
  </si>
  <si>
    <t xml:space="preserve">     "Las nuevas Ciencias Sociales y Humanidades: Democracia y Transformación Social"</t>
  </si>
  <si>
    <t xml:space="preserve">     Especialización en Derecho Procesal Penal: Las Fases en el Proceso Penal Acusatorio</t>
  </si>
  <si>
    <t>PSICOLOGÍA</t>
  </si>
  <si>
    <t xml:space="preserve">     Vínculos y Pérdidas en la Infancia y la Adolescencia</t>
  </si>
  <si>
    <t>CAMPUS VIRTUAL</t>
  </si>
  <si>
    <t xml:space="preserve">     Creación de Objeto de Aprendizaje para Entornos Virtuales</t>
  </si>
  <si>
    <t xml:space="preserve">     Desarrollo de Aplicaciones Móviles APPS para Docentes</t>
  </si>
  <si>
    <t xml:space="preserve">     Diseño de Video Clases para Entornos Virtuales de Aprendizaje Aplicados a la Docencia Superior</t>
  </si>
  <si>
    <t xml:space="preserve">     Formación de Tutores en Ambientes Virtuales de Aprendizaje</t>
  </si>
  <si>
    <t xml:space="preserve">     Tecnologías Avanzadas Web 2.0 Aplicadas a la Docensua Superior</t>
  </si>
  <si>
    <t xml:space="preserve">     Azuero</t>
  </si>
  <si>
    <t xml:space="preserve">     La Educación Ambiental como Alternativa para la Sostenibilidad Ambiental en la Región de Azuero</t>
  </si>
  <si>
    <t xml:space="preserve">     Colón</t>
  </si>
  <si>
    <t xml:space="preserve">     Herramientas 2.0, Sistema de Información a Nivel Profesional y Comunicación de Redes</t>
  </si>
  <si>
    <t xml:space="preserve">     Los Santos</t>
  </si>
  <si>
    <t xml:space="preserve">     San Miguelito</t>
  </si>
  <si>
    <t xml:space="preserve">     Gestión del Talento Humano</t>
  </si>
  <si>
    <t xml:space="preserve">     Encrusijadas de la Educación Superior en el Siglo XXI</t>
  </si>
  <si>
    <t xml:space="preserve">     Veraguas</t>
  </si>
  <si>
    <t xml:space="preserve">     Investigación Científica a Nivel Superior</t>
  </si>
  <si>
    <t>DIRECCIÓN GENERAL DE INNOVACIÓN, TECNOLOGÍA Y EMPRENDIMIENTO (DIGITE)</t>
  </si>
  <si>
    <t xml:space="preserve">     Emprendimiento e Innovación</t>
  </si>
  <si>
    <t xml:space="preserve">     CIDETE</t>
  </si>
  <si>
    <t xml:space="preserve">     Coclé</t>
  </si>
  <si>
    <t xml:space="preserve">     Medición del impacto de la Universidad con el Entorno Socioeconómico</t>
  </si>
  <si>
    <t>INSTITUTO DE LA MUJER</t>
  </si>
  <si>
    <t xml:space="preserve">     Abordaje Integral a la Cuestión de Género y Violencia contra la Mujer</t>
  </si>
  <si>
    <t>INSTITUTO PROMEGA</t>
  </si>
  <si>
    <t xml:space="preserve">     Inseminación Artificial y Prácticas de Manejo Eficiente del Hato Ganadero</t>
  </si>
  <si>
    <t>UTTE</t>
  </si>
  <si>
    <t xml:space="preserve">     Campus</t>
  </si>
  <si>
    <t xml:space="preserve">     Los Estilos de Radacción y la Adquisición de la Lengua Inglesa (The Writing styles and the acquisition</t>
  </si>
  <si>
    <t xml:space="preserve">     of the English Languje</t>
  </si>
  <si>
    <t xml:space="preserve">     Propuesta de Investigación a la Publicación Científica</t>
  </si>
  <si>
    <t xml:space="preserve">     Phonetics</t>
  </si>
  <si>
    <t>VICERRECTORIA DE EXTENSIÓN (1)</t>
  </si>
  <si>
    <t>DOCENCIA PANAMÁ S.A. - Colegio Medico - Facultad de Medicina</t>
  </si>
  <si>
    <t xml:space="preserve">     Medicina de Urgencia</t>
  </si>
  <si>
    <t xml:space="preserve"> </t>
  </si>
  <si>
    <t>INSTITUTO ESPECIALIZADO DE NEGOCIACIÓN, CONCILIACIÓN, MEDIACIÓN Y ARBITRAJE (ICMAR)</t>
  </si>
  <si>
    <t xml:space="preserve">     Mediación y Métodos para una Convivencia de Paz Comunitaria </t>
  </si>
  <si>
    <t>IPEF</t>
  </si>
  <si>
    <t xml:space="preserve">     Administración Deportiva</t>
  </si>
  <si>
    <t>ISEFORP</t>
  </si>
  <si>
    <t xml:space="preserve">     Enseñanza y Aprendizaje de  Banca y Finanzas en la Educación Básica, Media y Universitaria</t>
  </si>
  <si>
    <t xml:space="preserve">     Enseñanza y Aprendizaje de la Administración de Empresas Públicas, Privadas y Cooperativas y su </t>
  </si>
  <si>
    <t xml:space="preserve">     Contabilidad en la Educación Básica, Media y Universitaria</t>
  </si>
  <si>
    <t xml:space="preserve">     Didactica de la Matemática en la Educación Premedia, Media y Universitaria</t>
  </si>
  <si>
    <t xml:space="preserve">     Informática y Tecnología Educativa</t>
  </si>
  <si>
    <t xml:space="preserve">     Panamá Oeste</t>
  </si>
  <si>
    <t>METODO CONSULTORES, S .A.</t>
  </si>
  <si>
    <t xml:space="preserve">     Community Manager</t>
  </si>
  <si>
    <t xml:space="preserve">     Dirección Empresarial</t>
  </si>
  <si>
    <t xml:space="preserve">     Diseño de Sitios Web basados en Gestores de Contenidos-CMS</t>
  </si>
  <si>
    <t xml:space="preserve">     Emprendimiento</t>
  </si>
  <si>
    <t xml:space="preserve">     Gestión de los Recursos Humanos por Competencias</t>
  </si>
  <si>
    <t xml:space="preserve">     Inglés A-1</t>
  </si>
  <si>
    <t xml:space="preserve">     Inglés B-1</t>
  </si>
  <si>
    <t xml:space="preserve">     Inglés A-2</t>
  </si>
  <si>
    <t xml:space="preserve">     Introducción a BPM (bussiness Process Management)</t>
  </si>
  <si>
    <t xml:space="preserve">     Internacional de Coaching</t>
  </si>
  <si>
    <t xml:space="preserve">     Liderazgo y Motivación en la Práctica Docente</t>
  </si>
  <si>
    <t xml:space="preserve">     Project Especialización, Metodología Ágiles con SCRUM</t>
  </si>
  <si>
    <t xml:space="preserve">     Marqueting 2.0</t>
  </si>
  <si>
    <t xml:space="preserve">     Mobile Marketing</t>
  </si>
  <si>
    <t xml:space="preserve">     Técnicas de Posicionamientos en Página Web</t>
  </si>
  <si>
    <t xml:space="preserve">     Técnicas de Venta</t>
  </si>
  <si>
    <t>POLICIA NACIONAL</t>
  </si>
  <si>
    <t xml:space="preserve">     Docencia, Aplicado al Proceso de Enseñanza</t>
  </si>
  <si>
    <t xml:space="preserve">     Investigación Judicial con énfasis en Sistema Penal Acusatorio</t>
  </si>
  <si>
    <t>PROCURADURÍA DE LA ADMINISTRACIÓN</t>
  </si>
  <si>
    <t xml:space="preserve">     Almacén, Bienes Patrimoniales y Control Interno en las Instituciones Públicas</t>
  </si>
  <si>
    <t>CURSOS Y SEMINARIOS</t>
  </si>
  <si>
    <t xml:space="preserve">ADMINISTRACIÓN DE EMPRESAS Y CONTABILIDAD </t>
  </si>
  <si>
    <t xml:space="preserve">     Controles Internos Administrativos y Financieros Aplicados a los Negocios</t>
  </si>
  <si>
    <t xml:space="preserve">     Estrategias para Elaboración de Programas Curriculares por Competencia en la Educación Superior</t>
  </si>
  <si>
    <t xml:space="preserve">     ADOBE Indesing y su Exportación a PDF en el Arte, el Diseño y la Tecnología</t>
  </si>
  <si>
    <t xml:space="preserve">     Uso de las Normas de Seguridad contra incendio</t>
  </si>
  <si>
    <t>CIENCIAS AGROPECUARIAS</t>
  </si>
  <si>
    <t xml:space="preserve">     Accesibilidad, Búsqueda, Recuperación y uso de la Información en Línea</t>
  </si>
  <si>
    <t xml:space="preserve">     El Servidor Público y la Regulación Pública</t>
  </si>
  <si>
    <t>CIENCIAS NATURALES, EXACTAS Y TECNOLOGÍA</t>
  </si>
  <si>
    <t xml:space="preserve">     Aplicaciones Espectroscópicas para Química Analítica, Bioquímica y Química Orgánica</t>
  </si>
  <si>
    <t xml:space="preserve">     ABC de la Mecánica Cuántica Moderna para Computación Cuántica</t>
  </si>
  <si>
    <t xml:space="preserve">     Elaboración de las Guías de Laboratorio de los Cursos de Anatomía y Fisiología Humana A (FCA 400) y </t>
  </si>
  <si>
    <t xml:space="preserve">     Anatomía</t>
  </si>
  <si>
    <t xml:space="preserve">     Estrategias Didácticas para el Desarrollo del Aprendizaje Colaborativo a Nivel Superior</t>
  </si>
  <si>
    <t xml:space="preserve">     Otimización Metaheurística</t>
  </si>
  <si>
    <t xml:space="preserve">     Teoría y Práctica de Redacción de Artículos Científicos</t>
  </si>
  <si>
    <t xml:space="preserve">     Requisitos de la Norma ISO/IEC 17025-2017 para los Laboratorios que realizan Ensayos y Calibraciones</t>
  </si>
  <si>
    <t xml:space="preserve">     Relaciones Planta-Agua</t>
  </si>
  <si>
    <t xml:space="preserve">     Técnicas de Matamáticas Aplicadas a Física e Ingeniería para la Creación de Material Didáctico</t>
  </si>
  <si>
    <t>CIENCIAS NATURALES, EXACTAS Y TECNOLOGÍA Y LA UMIP</t>
  </si>
  <si>
    <t xml:space="preserve">     Internacional NASE</t>
  </si>
  <si>
    <t xml:space="preserve">     Actualización Docente 2019 El Nuevo Contexto del Siglo XXI y los Desafíos Económicos y Sociales</t>
  </si>
  <si>
    <t xml:space="preserve">     en la Agenda País 2019 - 2024</t>
  </si>
  <si>
    <t xml:space="preserve">     Hacia un Sistema Interno de Aseguramiento de Calidad de Facultades y Escuelas Públicas de </t>
  </si>
  <si>
    <t xml:space="preserve">     Enfermería en Panamá</t>
  </si>
  <si>
    <t xml:space="preserve">     Actualización de Currículo en el Nivel Superior: La Programación Didáctica y Evaluación de los Aprendizajes</t>
  </si>
  <si>
    <t xml:space="preserve">     Actualización en Virología</t>
  </si>
  <si>
    <t xml:space="preserve">     Aplicaciones de Google Earth en los Estudios de Geografía, Turismo y otras Ciencias Sociales</t>
  </si>
  <si>
    <t xml:space="preserve">     Aplicación de la Tecnología Vernier Software a la Docencia Superior en Ciencis Químicas</t>
  </si>
  <si>
    <t xml:space="preserve">     Aproximación a la Producción Historiográfica del Dr. Alfredo Castillero</t>
  </si>
  <si>
    <t xml:space="preserve">     Conservación y Restauración de la Obra Escultórica en Metal de la Universidad de Panamá</t>
  </si>
  <si>
    <t xml:space="preserve">     Didactic of the Teaching of English to Basic Level Young Adults and Adults</t>
  </si>
  <si>
    <t xml:space="preserve">     Gestión Bibliotecaria con el Sistema de Información Especializada KOHA y DSPACE</t>
  </si>
  <si>
    <t xml:space="preserve">     Gramática Española: Temas de Morfología y Prácticas de Análisis Sintáctico</t>
  </si>
  <si>
    <t xml:space="preserve">     La Evaluación en Francés Lengua Extranjera</t>
  </si>
  <si>
    <t xml:space="preserve">     Historia de las Relaciones entre Pmá y EUA: Teorías y Experiencias en su enseñanza</t>
  </si>
  <si>
    <t xml:space="preserve">     Redacción de Artículos Científicos para las Ciencias Sociales y Humanísticas</t>
  </si>
  <si>
    <t xml:space="preserve">     Primeros Auxilios Básicos y Prevención de Riesgo</t>
  </si>
  <si>
    <t xml:space="preserve">     Museografía Aplicada a la Creación de sala Permanente del Patrimonio Cultural Colectado en Contextos</t>
  </si>
  <si>
    <t xml:space="preserve">     Arqueológicos en la República de Panamá</t>
  </si>
  <si>
    <t xml:space="preserve">     Marx y los Marxismos</t>
  </si>
  <si>
    <t xml:space="preserve">     Pertinencia de las Humanidades y las Ciencias Sociales en la Educación Superior</t>
  </si>
  <si>
    <t xml:space="preserve">     Teaching English with easy Information and Communication Technology</t>
  </si>
  <si>
    <t xml:space="preserve">     Producción de Videos Académicos para Entornos Virtuales de Aprendizaje</t>
  </si>
  <si>
    <t xml:space="preserve">     Redes Sociales Aplicadas a la Docencia Superior</t>
  </si>
  <si>
    <t>COMITÉ DE BIOÉTICA DE LA INVESTIGACIÓN</t>
  </si>
  <si>
    <t xml:space="preserve">     Bioética de la Investigación y Buenas Prácticas Clínicas</t>
  </si>
  <si>
    <t xml:space="preserve">     Cómo Redactar Proyectos I+D para Convocatorias Nacionales e Internacionales</t>
  </si>
  <si>
    <t xml:space="preserve">     Contabilidad Mecanizada Peachtree Sage</t>
  </si>
  <si>
    <t xml:space="preserve">     Aplicación de la Plataforma EDMODO y el Campus Virtual como Estrategias Didácticas para la </t>
  </si>
  <si>
    <t xml:space="preserve">     Enseñanza Superior</t>
  </si>
  <si>
    <t xml:space="preserve">     Diseño para la Construcción y Pedagogía de los Proyectos de Intervención en la Universidad de Panamá</t>
  </si>
  <si>
    <t xml:space="preserve">     ESL: Assessment and Evaluation in Higher Educaction</t>
  </si>
  <si>
    <t xml:space="preserve">     La Investigación en las Humanidades y el Turismo</t>
  </si>
  <si>
    <t xml:space="preserve">     Liderar el Aula de Clases en el Siglo XXI</t>
  </si>
  <si>
    <t>DIRECCIÓN GENERAL DE PLANIFICACIÓN UNIVERSITARIA</t>
  </si>
  <si>
    <t xml:space="preserve">     Gestión de la Calidad en la Educación Superior</t>
  </si>
  <si>
    <t>DIRECCIÓN DE SECRETARÍA GENERAL</t>
  </si>
  <si>
    <t xml:space="preserve">     Bibliotecólogos, Archivistas y Museólogos (BAM) de Panamá</t>
  </si>
  <si>
    <t>DIRECCIÓN UNIVERSIDAD - EMPRESA</t>
  </si>
  <si>
    <t xml:space="preserve">     Emprendedoras, Autoestima y Estrategía de Negocio</t>
  </si>
  <si>
    <t xml:space="preserve">DIRECCIÓN GENERAL DE TECNOLOGÍA EDUCATIVA </t>
  </si>
  <si>
    <t xml:space="preserve">     Diseño y Elaboración de Revistas Digitales</t>
  </si>
  <si>
    <t xml:space="preserve">     Herramientas de Google Suite Aplicadas a la Docencia</t>
  </si>
  <si>
    <t xml:space="preserve">     Los Blogs Estrategia de Aprendizaje en la Práctica Docente</t>
  </si>
  <si>
    <t>LIBRERÍA UNIVERSITARIA - EIV</t>
  </si>
  <si>
    <t xml:space="preserve">     Promoción de la Lectura hacia una Cultura Sostenible y Equitativa</t>
  </si>
  <si>
    <t>VICERRECTORÍA DE INVESTIGACIÓN Y POSTGRADO (VIP)</t>
  </si>
  <si>
    <t xml:space="preserve">     Acceso a Recursos Genéticos y Distribución de Beneficios</t>
  </si>
  <si>
    <t xml:space="preserve">     De la Investigación a la Publicación Científica en Índices de Acceso Abierto y Web of Science - Scopus</t>
  </si>
  <si>
    <t xml:space="preserve">     Nuero-Aplicado a la Administración y Docencia</t>
  </si>
  <si>
    <t xml:space="preserve">      Azuero</t>
  </si>
  <si>
    <t xml:space="preserve">      Derechos humanos y Género</t>
  </si>
  <si>
    <t xml:space="preserve">      Didáctica Centrada en el Aprendizaje Basado en Problemas en la Educación Superior</t>
  </si>
  <si>
    <t xml:space="preserve">      Temas Actuales de Derecho y Ciencias Políticas</t>
  </si>
  <si>
    <t xml:space="preserve">      Investigación en el Aula en la Jornada de Iniciación Científica</t>
  </si>
  <si>
    <t xml:space="preserve">      Manejo del Duelo</t>
  </si>
  <si>
    <t xml:space="preserve">    </t>
  </si>
  <si>
    <t xml:space="preserve">     Bocas del Toro</t>
  </si>
  <si>
    <t xml:space="preserve">      Excel 2016 Intermedio Intensivo</t>
  </si>
  <si>
    <t xml:space="preserve">      Coaching en Educación</t>
  </si>
  <si>
    <t xml:space="preserve">      Creación y Elaboración de Material Didáctico Digital para Gestionar la Enseñanza y el Aprendizaje a </t>
  </si>
  <si>
    <t xml:space="preserve">      Nivel Superior</t>
  </si>
  <si>
    <t xml:space="preserve">      Coclé</t>
  </si>
  <si>
    <t xml:space="preserve">      Aplicación de Métodos, Técnicas, Medios y Recursos de apoyo en la Didáctica a Nivel Superior</t>
  </si>
  <si>
    <t xml:space="preserve">      Ética Profesional y Empresarial</t>
  </si>
  <si>
    <t xml:space="preserve">      Diseño de Imágenes: Photoshop</t>
  </si>
  <si>
    <t xml:space="preserve">      Introducción a la Informática y Word 2016 como Herramientas para la Elaboración de Textos en</t>
  </si>
  <si>
    <t xml:space="preserve">      las Tareas Cotidianas y Laborales</t>
  </si>
  <si>
    <t xml:space="preserve">      Las Nuevas Tendencias del Marketing</t>
  </si>
  <si>
    <t xml:space="preserve">      Tablas Dinámicas de Excel Aplicadas a la Gestión Empresarial</t>
  </si>
  <si>
    <t xml:space="preserve">      Técnicas Estadísticas Descriptivas Aplicadas en la Investigación Científica</t>
  </si>
  <si>
    <t xml:space="preserve">      Técnicas de Estadísticas en Excel Aplicadas en la Evaluación en los Aprendizajes a Nivel Superior</t>
  </si>
  <si>
    <t xml:space="preserve">      Colón</t>
  </si>
  <si>
    <t xml:space="preserve">     Google Drive: Almacenamiento en la Nube</t>
  </si>
  <si>
    <t xml:space="preserve">     Uso de Herramientas Virtuales para la Evaluación en la Enseñanza del Inglés como Segunda Lengua</t>
  </si>
  <si>
    <t xml:space="preserve">     Metodología de la Evaluación de los Aprendizajes en el Nivel Superior</t>
  </si>
  <si>
    <t xml:space="preserve">     Automatización Electrónica de Evaluación de Aprendizajes</t>
  </si>
  <si>
    <t xml:space="preserve">     Elaboración de Módulos Didácticos e Interactivos de Auto-Instrucción</t>
  </si>
  <si>
    <t xml:space="preserve">     El Duelo: sus Implicaciones y Forma de Afrontamiento</t>
  </si>
  <si>
    <t xml:space="preserve">     Creación de Aulas Virtuales en Moodle</t>
  </si>
  <si>
    <t xml:space="preserve">     Contrucción de un Aula Web en Google Sites</t>
  </si>
  <si>
    <t xml:space="preserve">     Edición de Audio, Video e Imágenes Digitales</t>
  </si>
  <si>
    <t>EXTENSIONES UNIVERSITARIAS</t>
  </si>
  <si>
    <t xml:space="preserve">     Soná</t>
  </si>
  <si>
    <t xml:space="preserve">     Trends in Teaching Grammar at higher levels: Issues and Aplications</t>
  </si>
  <si>
    <t>INSTITUTO DE ALIMENTACIÓN Y NUTRICIÓN - (IANUT)</t>
  </si>
  <si>
    <t xml:space="preserve">     Enfermedades Crónicas no Transmisibles</t>
  </si>
  <si>
    <t>INSTITUTO DE ESTUDIOS NACIONALES (IDEN)</t>
  </si>
  <si>
    <t xml:space="preserve">     Prospectiva de la Educación Superior, 2030</t>
  </si>
  <si>
    <t xml:space="preserve">     </t>
  </si>
  <si>
    <t>OFICINA DE LOS PUEBLOS INDÍGENAS</t>
  </si>
  <si>
    <t xml:space="preserve">     Etnomatemática</t>
  </si>
  <si>
    <t xml:space="preserve">     Lecto Escritura</t>
  </si>
  <si>
    <t>TECNOLOGÍA EDUCATIVA</t>
  </si>
  <si>
    <t xml:space="preserve">     Neuromarketing como Estrategía Emocional en la Publicidad</t>
  </si>
  <si>
    <t>UNIVERSIDAD DEL TRABAJO Y TERCERA EDAD</t>
  </si>
  <si>
    <t xml:space="preserve">     Contabilidad 1</t>
  </si>
  <si>
    <t xml:space="preserve">     Informática Básica</t>
  </si>
  <si>
    <t xml:space="preserve">     Informática y Celular</t>
  </si>
  <si>
    <t xml:space="preserve">     Inglés Intermedio</t>
  </si>
  <si>
    <t xml:space="preserve">     Orgami 3</t>
  </si>
  <si>
    <t xml:space="preserve">     Podología</t>
  </si>
  <si>
    <t xml:space="preserve">     Protocolo y Etiqueta</t>
  </si>
  <si>
    <t xml:space="preserve">     Repostería Básica</t>
  </si>
  <si>
    <t xml:space="preserve">     Atención al Cliente</t>
  </si>
  <si>
    <t xml:space="preserve">     Comunicación Asertiva y Disciplina en el Aula</t>
  </si>
  <si>
    <t>Fuente: Vicerrectoria de Extensión</t>
  </si>
  <si>
    <t>MATRICULA DE LOS PROGRAMAS DE EDUCACIÓN CONTINUA DE LA UNIVERSIDAD DE PANAMÁ,</t>
  </si>
  <si>
    <t>POR SEXO, SEGÚN TIPO Y UNIDAD ACADÉMICA O ADMINISTRATIVA</t>
  </si>
  <si>
    <t>AÑO ACADÉMICO 2019</t>
  </si>
  <si>
    <t>Sexo</t>
  </si>
  <si>
    <t>Hombres</t>
  </si>
  <si>
    <t>Mujeres</t>
  </si>
  <si>
    <t>Total</t>
  </si>
  <si>
    <t>Tipo de Programa y Unidad Académica o Administrativa</t>
  </si>
  <si>
    <t>AÑO ACADÉMICO 2019  (Continuación)</t>
  </si>
  <si>
    <t xml:space="preserve">     Creación y Uso de Aprendizajes Digitales, Aplicados a la Educación Superior</t>
  </si>
  <si>
    <t xml:space="preserve">     Gestión Innovadora de Recursos Humanos</t>
  </si>
  <si>
    <t xml:space="preserve">     Uso de Equipo Multimedia: Desafíos Tci a Nivel Supeior</t>
  </si>
  <si>
    <t xml:space="preserve">     San Miguelito </t>
  </si>
  <si>
    <t xml:space="preserve">     De la Revista Digital a la Revista Electrónica: Cambios y Tendencias </t>
  </si>
  <si>
    <t xml:space="preserve">     Formación de Competencias en el Planeamiento Didaáctico a Nivel Superior</t>
  </si>
  <si>
    <t xml:space="preserve">     Promoción de Competencias Informacionales para profesores del Centro Regional Universitario </t>
  </si>
  <si>
    <t xml:space="preserve">     de Veraguas</t>
  </si>
  <si>
    <t xml:space="preserve">     Gestión de Conflictos: Abordaje Colaborativo, Ëtico y Eficaz</t>
  </si>
  <si>
    <t xml:space="preserve">     Interdisciplinariedad, Transdicionariedad y Complejidad</t>
  </si>
  <si>
    <t xml:space="preserve">     Producción Avicola y de Equinos en Panamá</t>
  </si>
  <si>
    <t xml:space="preserve">     Inglés Básico, Cosmetología, Cocina Internacional, Bisuteria, Teatro, Peachtree, Hatha Yoga y</t>
  </si>
  <si>
    <t xml:space="preserve">     Mosiatería Básica</t>
  </si>
  <si>
    <t>AÑO ACADÉMICO 2019  (Conclusión)</t>
  </si>
  <si>
    <t xml:space="preserve">     Creatividad Artística</t>
  </si>
  <si>
    <t xml:space="preserve">     Porcela Fría Avanzada</t>
  </si>
  <si>
    <t xml:space="preserve">     Introcción a la Informática y Word 2016 como Herramientas para la Elaboración de Textos en las </t>
  </si>
  <si>
    <t xml:space="preserve">     Tareas Cotidianas</t>
  </si>
  <si>
    <t>VICERRECTORÍA DE EXTENSIÓN (1)</t>
  </si>
  <si>
    <t>METODO CONSULTORES S.A.</t>
  </si>
  <si>
    <t xml:space="preserve">     Medial  Camp</t>
  </si>
  <si>
    <t xml:space="preserve">     Especialización en Derecho Procesal Penal: Instituciones de Garantías y Derechos</t>
  </si>
  <si>
    <t xml:space="preserve">     Humanos en el SPA</t>
  </si>
  <si>
    <t xml:space="preserve">     Métodos y Técnicas de Investigación Cualitativa y Bases Teóricas Aplicadas en las Áreas</t>
  </si>
  <si>
    <t xml:space="preserve">     de Especialización</t>
  </si>
  <si>
    <t>CENTRO REGIONAL UNIVERSATARIOS</t>
  </si>
  <si>
    <t xml:space="preserve">     en Agropecuarias y sus prácticas de Sanidad Animal.</t>
  </si>
  <si>
    <t xml:space="preserve">     Generación y Aplicación de las Didácticas Especiales o Específicas para la enseñanza y aprendizaje </t>
  </si>
  <si>
    <t>(1) Estos Diplomados y Seminarios forman parte de convenios de la Universidad de Panamá con las empresas o instituciones descritas</t>
  </si>
  <si>
    <t xml:space="preserve">      Estrategía y Perspectivas Didácticas Creativas en Aula para la Educación Superior en Ciencias </t>
  </si>
  <si>
    <t xml:space="preserve">      de la Salud</t>
  </si>
  <si>
    <t xml:space="preserve">      Basadas en Competencias</t>
  </si>
  <si>
    <t xml:space="preserve">      Estrategás, Técnicas y/o Herramientas de Evaluación de los Aprendizajes en el Aula de Clases </t>
  </si>
  <si>
    <t>CENTROS REGIONALES UNIVERSITARIOS</t>
  </si>
  <si>
    <t xml:space="preserve">     y son  administrados por la Vicerrectoria de Extensión a través de la Dirección de Educación Continua.</t>
  </si>
  <si>
    <t>Nota: Incluye diplomados, seminarios y cursos que se hayan dictado en verano.</t>
  </si>
  <si>
    <t>ADMINISTREACIÓN PÚBLICA</t>
  </si>
  <si>
    <t>INGENIERÍA</t>
  </si>
  <si>
    <t>VICERRECTORÍA DE EXTENSIÓN (VIEX)</t>
  </si>
  <si>
    <t>COMITÉ DE ÈTICA DE LA INVESTIGACIÓN Y EL BIENESTAR DE LOS ANIMALES (CEIBAUP)</t>
  </si>
  <si>
    <t>INSTITUTO CENTRAMERICANO DE ADMINISTRACIÓN Y SUPERVISIÓN DE LA EDUCACIÓN (ICASE)</t>
  </si>
  <si>
    <t>POR SEXO, SEGÚN TIPO Y UNIDAD ACADÉMICA O ADMINISTRATIVA:</t>
  </si>
  <si>
    <t>INFORMÁTICA ELECTRÓNICA Y COMUNICACIÓN</t>
  </si>
  <si>
    <t>TOTAL</t>
  </si>
  <si>
    <t>SENAN</t>
  </si>
  <si>
    <t>POLICÍA NACIONAL</t>
  </si>
  <si>
    <t>DIRECCIÓN DE TECNOLOGÍA EDUCATIVA</t>
  </si>
  <si>
    <t>UNIVERSIDAD DEL TRABAJO Y DE LA TERCERA EDAD</t>
  </si>
  <si>
    <t>SAN MIGUELITO</t>
  </si>
  <si>
    <t>COCLÉ</t>
  </si>
  <si>
    <t>VERAGUAS</t>
  </si>
  <si>
    <t>COLÓN</t>
  </si>
  <si>
    <t>Formación de Tutores en Ambientes Virtuales de Aprendizaje</t>
  </si>
  <si>
    <t>Investigación Judicial con Énfasis en el Sistema Penal Acusatorio</t>
  </si>
  <si>
    <t>Inteligencia Policial</t>
  </si>
  <si>
    <t>Auditoría Ambiental</t>
  </si>
  <si>
    <t>Principios Básicos de Ética de la Investigación con animales</t>
  </si>
  <si>
    <t>Diseño y Desarrollo Curricular</t>
  </si>
  <si>
    <t>DIRECCIÓN DE INVESTIGACIÓN JUDICIAL (DIJ)</t>
  </si>
  <si>
    <t>Especialista en Ergonomía en la seguridad y salud en el trabajo</t>
  </si>
  <si>
    <t>CAMPUS CENTRAL</t>
  </si>
  <si>
    <t>BELLAS ARTES</t>
  </si>
  <si>
    <t>SEMINARIOS</t>
  </si>
  <si>
    <t>SEGUNDO SEMESTRE: AÑO ACADÉMICO 2024</t>
  </si>
  <si>
    <t>SEGUNDO SEMESTRE; AÑO ACADÉMICO 2024 (Continuación)</t>
  </si>
  <si>
    <t>SEGUNDO SEMESTRE; AÑO ACADÉMICO 2024 (Conclusión)</t>
  </si>
  <si>
    <t>Cuadro 17. MATRICULA DE LOS PROGRAMAS DE EDUCACIÓN CONTINUA DE LA UNIVERSIDAD DE PANAMÁ,</t>
  </si>
  <si>
    <t>-</t>
  </si>
  <si>
    <t>Fundamento de Excel para Educadores: Taller Práctico de Nivel Básico para Docentes</t>
  </si>
  <si>
    <t>Diseño Gráfico y Tics para la Creación de Materiales Didácticos en la Docencia Superior</t>
  </si>
  <si>
    <t>De la IA a la Práctica: Redacción de Prompts y Automatización de Documentos en el Aula</t>
  </si>
  <si>
    <t>El Arte de Interpretar: Seminario de Ejecución Musical</t>
  </si>
  <si>
    <t>Fundamento de Programación con Python y NumPy</t>
  </si>
  <si>
    <t>Inteligencia Artificial en Acción: Potenciando Productividad y Creartividad</t>
  </si>
  <si>
    <t>Las Normas Laborales y su Aporte al Diseño Curricular de la Licenciatura de Administración de Recursos Humanos</t>
  </si>
  <si>
    <t>Creando Estrategias Innovadoras para la Interactividad Educativa con Kahoot</t>
  </si>
  <si>
    <t>Manejo de Materiales Peligrosos</t>
  </si>
  <si>
    <t>Excel como Herramienta Pedagógica Nivel Intermedio</t>
  </si>
  <si>
    <t>Common Certification Models for Teaching and Learning English as a Foreign Language</t>
  </si>
  <si>
    <t>Turismo y Paz una Gestión Turística de Calidad</t>
  </si>
  <si>
    <t>Corrección Lingüística y Bibliografía de los Textos Académicos</t>
  </si>
  <si>
    <t>Herramientas de Inteligencia Artificial en la Educación</t>
  </si>
  <si>
    <t xml:space="preserve">Contrapunto </t>
  </si>
  <si>
    <t>Uso del Tik Tok como Aporte en la Educación</t>
  </si>
  <si>
    <t>Teoría Musical y Flauta Dulce</t>
  </si>
  <si>
    <t>Go Global With English. Impulsa tu Carrera con el Inglés</t>
  </si>
  <si>
    <t>Bambú: Diseño Arquitectónico, Técnicas y Reflexiones</t>
  </si>
  <si>
    <t>Internacional en Inteligencia de Negocios</t>
  </si>
  <si>
    <t>Estadística</t>
  </si>
  <si>
    <t>Revoluciona tu Logística: El Arte de Crear y Aplicar KPIs para una Gestión Operativa y Eficiente</t>
  </si>
  <si>
    <t>Investigación de Accidentes de Trabajo a Través de la Metodología de árbol de Causa-Metodología OIT</t>
  </si>
  <si>
    <t>Programa Especializado en Gestión de Operaciones, Seguridad, Mantenimiento y Servicios Aeroportuarios</t>
  </si>
  <si>
    <t>Asistente Prescolar 1, 2 y 3</t>
  </si>
  <si>
    <t>Introducción a Data Mining (Minería de Datos) con Aplicaciones en Ingeniería y Ciencias</t>
  </si>
  <si>
    <t>Inteligencia Artificial en Ciencias Empresariales y Contabilidad</t>
  </si>
  <si>
    <t>Actualización de la Didáctica de la Astronomía, usando Recursos Innovadores y de Bajo Costo</t>
  </si>
  <si>
    <t>Prospectiva Territorial</t>
  </si>
  <si>
    <t>Sistema de Información</t>
  </si>
  <si>
    <t>Política y Transición Energética Global</t>
  </si>
  <si>
    <t>Investigación- Creación</t>
  </si>
  <si>
    <t>Administración Pública y Desarrollo Nacional</t>
  </si>
  <si>
    <t>El Ideal Martiniano en Panamá: Una Historia de Soberanía y Lucha Popular</t>
  </si>
  <si>
    <t>Interactivo Internacional de Lingüística y Literatura e Intercambio Académico Colombo Panameño</t>
  </si>
  <si>
    <t>Introducción al Internet de las Cosas 8oit9 y su Aplicación en la ducación</t>
  </si>
  <si>
    <t>Herramientas de IA Generativas para Revolucionar el Aula</t>
  </si>
  <si>
    <t>Contrataciones Públicas</t>
  </si>
  <si>
    <t>Administración y Procesos Educativos Aeronavales</t>
  </si>
  <si>
    <t>ODONTOLOGÍA</t>
  </si>
  <si>
    <t>Gestión Administrativa Odontológica</t>
  </si>
  <si>
    <t>Tecnologías Aplicadas a la Enseñanza. Fortaleciendo las Competencias Digitales para el Uso de TIC en el Aula y Creación de Contenidos Digitales</t>
  </si>
  <si>
    <t>CURSOS Y OTROS</t>
  </si>
  <si>
    <t>LXVII Curso de Inseminación Artificial en Ganado Bovino</t>
  </si>
  <si>
    <t>Ciclo de Conferencias: Reflexiones Académicas para un Cambio Constitucional</t>
  </si>
  <si>
    <t xml:space="preserve">Extensión de la Universidad de Panamá,Gestión y Fortalecimiento de la Extensión Universitaria  y V Congreso de Extensión Universitaria </t>
  </si>
  <si>
    <t xml:space="preserve">Jornada de Capacitación Docente </t>
  </si>
  <si>
    <t>Introducción a la Informática y Word 2016, para la elaboración de los textos en las tareas cotidianas y laborales</t>
  </si>
  <si>
    <t>Nota: Incluye diplomados, seminarios, cursos y otros que se hayan dictado entre agosto - diciembre.</t>
  </si>
  <si>
    <t>Bases de Datos Distribuidos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</si>
</sst>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E710A"/>
        <bgColor indexed="64"/>
      </patternFill>
    </fill>
    <fill>
      <patternFill patternType="solid">
        <fgColor rgb="FFFEF8F4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9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2" fillId="0" borderId="9" xfId="0" applyNumberFormat="1" applyFont="1" applyBorder="1"/>
    <xf numFmtId="3" fontId="2" fillId="0" borderId="2" xfId="0" applyNumberFormat="1" applyFont="1" applyBorder="1"/>
    <xf numFmtId="3" fontId="2" fillId="0" borderId="8" xfId="0" applyNumberFormat="1" applyFont="1" applyBorder="1"/>
    <xf numFmtId="3" fontId="2" fillId="0" borderId="4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11" xfId="0" applyNumberFormat="1" applyFont="1" applyBorder="1"/>
    <xf numFmtId="164" fontId="2" fillId="0" borderId="8" xfId="1" applyFont="1" applyBorder="1"/>
    <xf numFmtId="164" fontId="2" fillId="0" borderId="4" xfId="1" applyFont="1" applyBorder="1"/>
    <xf numFmtId="3" fontId="2" fillId="2" borderId="0" xfId="0" applyNumberFormat="1" applyFont="1" applyFill="1" applyAlignment="1">
      <alignment horizontal="center"/>
    </xf>
    <xf numFmtId="3" fontId="2" fillId="2" borderId="3" xfId="0" applyNumberFormat="1" applyFont="1" applyFill="1" applyBorder="1"/>
    <xf numFmtId="3" fontId="2" fillId="2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3" fontId="2" fillId="2" borderId="5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3" fontId="5" fillId="0" borderId="0" xfId="0" applyNumberFormat="1" applyFont="1"/>
    <xf numFmtId="3" fontId="5" fillId="0" borderId="15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right" wrapText="1"/>
    </xf>
    <xf numFmtId="3" fontId="6" fillId="4" borderId="4" xfId="0" applyNumberFormat="1" applyFont="1" applyFill="1" applyBorder="1" applyAlignment="1">
      <alignment horizontal="right" wrapText="1"/>
    </xf>
    <xf numFmtId="3" fontId="5" fillId="0" borderId="1" xfId="0" applyNumberFormat="1" applyFont="1" applyBorder="1"/>
    <xf numFmtId="3" fontId="5" fillId="0" borderId="8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3" fontId="6" fillId="4" borderId="0" xfId="0" applyNumberFormat="1" applyFont="1" applyFill="1" applyAlignment="1">
      <alignment horizontal="center"/>
    </xf>
    <xf numFmtId="3" fontId="6" fillId="0" borderId="0" xfId="0" applyNumberFormat="1" applyFont="1"/>
    <xf numFmtId="3" fontId="6" fillId="0" borderId="4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5" fillId="0" borderId="0" xfId="0" applyFont="1" applyAlignment="1">
      <alignment horizontal="left"/>
    </xf>
    <xf numFmtId="3" fontId="6" fillId="0" borderId="1" xfId="0" applyNumberFormat="1" applyFont="1" applyBorder="1"/>
    <xf numFmtId="0" fontId="5" fillId="0" borderId="1" xfId="0" applyFont="1" applyBorder="1"/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right" wrapText="1"/>
    </xf>
    <xf numFmtId="3" fontId="5" fillId="0" borderId="8" xfId="0" applyNumberFormat="1" applyFont="1" applyBorder="1"/>
    <xf numFmtId="3" fontId="5" fillId="0" borderId="4" xfId="0" applyNumberFormat="1" applyFont="1" applyBorder="1"/>
    <xf numFmtId="0" fontId="6" fillId="0" borderId="0" xfId="0" applyFont="1"/>
    <xf numFmtId="3" fontId="5" fillId="0" borderId="4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6" fillId="0" borderId="8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wrapText="1"/>
    </xf>
    <xf numFmtId="3" fontId="6" fillId="0" borderId="8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3" fontId="5" fillId="0" borderId="1" xfId="0" applyNumberFormat="1" applyFont="1" applyBorder="1" applyAlignment="1">
      <alignment horizontal="left" wrapText="1"/>
    </xf>
    <xf numFmtId="3" fontId="6" fillId="4" borderId="1" xfId="0" applyNumberFormat="1" applyFont="1" applyFill="1" applyBorder="1"/>
    <xf numFmtId="3" fontId="6" fillId="4" borderId="1" xfId="0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 wrapText="1"/>
    </xf>
    <xf numFmtId="3" fontId="5" fillId="0" borderId="9" xfId="0" applyNumberFormat="1" applyFont="1" applyBorder="1"/>
    <xf numFmtId="3" fontId="5" fillId="0" borderId="10" xfId="0" applyNumberFormat="1" applyFont="1" applyBorder="1" applyAlignment="1">
      <alignment horizontal="right" wrapText="1"/>
    </xf>
    <xf numFmtId="3" fontId="5" fillId="0" borderId="11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center"/>
    </xf>
    <xf numFmtId="3" fontId="5" fillId="0" borderId="16" xfId="0" applyNumberFormat="1" applyFont="1" applyBorder="1"/>
    <xf numFmtId="3" fontId="5" fillId="0" borderId="1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3" borderId="11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F8042C23-7072-4278-8409-8B6C5364B92A}"/>
    <cellStyle name="Normal" xfId="0" builtinId="0"/>
  </cellStyles>
  <dxfs count="0"/>
  <tableStyles count="0" defaultTableStyle="TableStyleMedium2" defaultPivotStyle="PivotStyleLight16"/>
  <colors>
    <mruColors>
      <color rgb="FFFEF8F4"/>
      <color rgb="FFFFFFFF"/>
      <color rgb="FFFEF5F0"/>
      <color rgb="FFFDF0E9"/>
      <color rgb="FFCE710A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E3BF-CE90-476A-B009-843A5E936B21}">
  <dimension ref="A1:E460"/>
  <sheetViews>
    <sheetView workbookViewId="0">
      <selection sqref="A1:XFD1048576"/>
    </sheetView>
  </sheetViews>
  <sheetFormatPr baseColWidth="10" defaultRowHeight="12.75" x14ac:dyDescent="0.2"/>
  <cols>
    <col min="1" max="1" width="89.85546875" style="4" customWidth="1"/>
    <col min="2" max="2" width="9.28515625" style="4" customWidth="1"/>
    <col min="3" max="3" width="9.42578125" style="4" customWidth="1"/>
    <col min="4" max="4" width="8.85546875" style="4" customWidth="1"/>
    <col min="5" max="16384" width="11.42578125" style="4"/>
  </cols>
  <sheetData>
    <row r="1" spans="1:4" x14ac:dyDescent="0.2">
      <c r="A1" s="85" t="s">
        <v>220</v>
      </c>
      <c r="B1" s="85"/>
      <c r="C1" s="85"/>
      <c r="D1" s="85"/>
    </row>
    <row r="2" spans="1:4" x14ac:dyDescent="0.2">
      <c r="A2" s="85" t="s">
        <v>221</v>
      </c>
      <c r="B2" s="85"/>
      <c r="C2" s="85"/>
      <c r="D2" s="85"/>
    </row>
    <row r="3" spans="1:4" x14ac:dyDescent="0.2">
      <c r="A3" s="85" t="s">
        <v>222</v>
      </c>
      <c r="B3" s="85"/>
      <c r="C3" s="85"/>
      <c r="D3" s="85"/>
    </row>
    <row r="4" spans="1:4" ht="13.5" thickBot="1" x14ac:dyDescent="0.25">
      <c r="A4" s="7"/>
      <c r="B4" s="7"/>
      <c r="C4" s="7"/>
      <c r="D4" s="7"/>
    </row>
    <row r="5" spans="1:4" ht="13.5" thickTop="1" x14ac:dyDescent="0.2">
      <c r="A5" s="17"/>
      <c r="B5" s="18"/>
      <c r="C5" s="86" t="s">
        <v>223</v>
      </c>
      <c r="D5" s="87"/>
    </row>
    <row r="6" spans="1:4" x14ac:dyDescent="0.2">
      <c r="A6" s="17" t="s">
        <v>227</v>
      </c>
      <c r="B6" s="19" t="s">
        <v>226</v>
      </c>
      <c r="C6" s="19"/>
      <c r="D6" s="19"/>
    </row>
    <row r="7" spans="1:4" ht="13.5" thickBot="1" x14ac:dyDescent="0.25">
      <c r="A7" s="20"/>
      <c r="B7" s="21"/>
      <c r="C7" s="22" t="s">
        <v>224</v>
      </c>
      <c r="D7" s="22" t="s">
        <v>225</v>
      </c>
    </row>
    <row r="8" spans="1:4" ht="13.5" thickTop="1" x14ac:dyDescent="0.2">
      <c r="A8" s="2"/>
      <c r="B8" s="8"/>
      <c r="C8" s="8"/>
      <c r="D8" s="9"/>
    </row>
    <row r="9" spans="1:4" x14ac:dyDescent="0.2">
      <c r="A9" s="1" t="s">
        <v>226</v>
      </c>
      <c r="B9" s="10">
        <f>B11+B178</f>
        <v>4154</v>
      </c>
      <c r="C9" s="10">
        <f>C11+C178</f>
        <v>1536</v>
      </c>
      <c r="D9" s="11">
        <f>D11+D178</f>
        <v>2618</v>
      </c>
    </row>
    <row r="10" spans="1:4" x14ac:dyDescent="0.2">
      <c r="A10" s="2"/>
      <c r="B10" s="8"/>
      <c r="C10" s="8"/>
      <c r="D10" s="9"/>
    </row>
    <row r="11" spans="1:4" x14ac:dyDescent="0.2">
      <c r="A11" s="1" t="s">
        <v>0</v>
      </c>
      <c r="B11" s="10">
        <f>B13+B17+B22+B27+B31+B38+B42+B46+B50+B54+B62+B89+B98+B102+B106+B116</f>
        <v>1216</v>
      </c>
      <c r="C11" s="10">
        <f>C13+C17+C22+C27+C31+C38+C42+C46+C50+C54+C62+C89+C98+C102+C106+C116</f>
        <v>448</v>
      </c>
      <c r="D11" s="11">
        <f>D13+D17+D22+D27+D31+D38+D42+D46+D50+D54+D62+D89+D98+D102+D106+D116</f>
        <v>768</v>
      </c>
    </row>
    <row r="12" spans="1:4" x14ac:dyDescent="0.2">
      <c r="A12" s="2"/>
      <c r="B12" s="8"/>
      <c r="C12" s="8"/>
      <c r="D12" s="9"/>
    </row>
    <row r="13" spans="1:4" x14ac:dyDescent="0.2">
      <c r="A13" s="3" t="s">
        <v>1</v>
      </c>
      <c r="B13" s="10">
        <f>B15</f>
        <v>96</v>
      </c>
      <c r="C13" s="10">
        <f t="shared" ref="C13:D13" si="0">C15</f>
        <v>29</v>
      </c>
      <c r="D13" s="11">
        <f t="shared" si="0"/>
        <v>67</v>
      </c>
    </row>
    <row r="14" spans="1:4" x14ac:dyDescent="0.2">
      <c r="A14" s="2"/>
      <c r="B14" s="8"/>
      <c r="C14" s="8"/>
      <c r="D14" s="9"/>
    </row>
    <row r="15" spans="1:4" x14ac:dyDescent="0.2">
      <c r="A15" s="2" t="s">
        <v>2</v>
      </c>
      <c r="B15" s="8">
        <f>C15+D15</f>
        <v>96</v>
      </c>
      <c r="C15" s="8">
        <v>29</v>
      </c>
      <c r="D15" s="9">
        <v>67</v>
      </c>
    </row>
    <row r="16" spans="1:4" x14ac:dyDescent="0.2">
      <c r="A16" s="2"/>
      <c r="B16" s="8"/>
      <c r="C16" s="8"/>
      <c r="D16" s="9"/>
    </row>
    <row r="17" spans="1:4" x14ac:dyDescent="0.2">
      <c r="A17" s="3" t="s">
        <v>3</v>
      </c>
      <c r="B17" s="10">
        <f>B19+B20</f>
        <v>35</v>
      </c>
      <c r="C17" s="10">
        <f t="shared" ref="C17:D17" si="1">C19+C20</f>
        <v>12</v>
      </c>
      <c r="D17" s="11">
        <f t="shared" si="1"/>
        <v>23</v>
      </c>
    </row>
    <row r="18" spans="1:4" x14ac:dyDescent="0.2">
      <c r="A18" s="2"/>
      <c r="B18" s="8"/>
      <c r="C18" s="8"/>
      <c r="D18" s="9"/>
    </row>
    <row r="19" spans="1:4" x14ac:dyDescent="0.2">
      <c r="A19" s="2" t="s">
        <v>4</v>
      </c>
      <c r="B19" s="8">
        <f t="shared" ref="B19:B48" si="2">C19+D19</f>
        <v>21</v>
      </c>
      <c r="C19" s="8">
        <v>9</v>
      </c>
      <c r="D19" s="9">
        <v>12</v>
      </c>
    </row>
    <row r="20" spans="1:4" x14ac:dyDescent="0.2">
      <c r="A20" s="2" t="s">
        <v>5</v>
      </c>
      <c r="B20" s="8">
        <f t="shared" si="2"/>
        <v>14</v>
      </c>
      <c r="C20" s="8">
        <v>3</v>
      </c>
      <c r="D20" s="9">
        <v>11</v>
      </c>
    </row>
    <row r="21" spans="1:4" x14ac:dyDescent="0.2">
      <c r="A21" s="2"/>
      <c r="B21" s="8"/>
      <c r="C21" s="8"/>
      <c r="D21" s="9"/>
    </row>
    <row r="22" spans="1:4" x14ac:dyDescent="0.2">
      <c r="A22" s="3" t="s">
        <v>6</v>
      </c>
      <c r="B22" s="10">
        <f>B24+B25</f>
        <v>71</v>
      </c>
      <c r="C22" s="10">
        <f t="shared" ref="C22:D22" si="3">C24+C25</f>
        <v>9</v>
      </c>
      <c r="D22" s="11">
        <f t="shared" si="3"/>
        <v>62</v>
      </c>
    </row>
    <row r="23" spans="1:4" x14ac:dyDescent="0.2">
      <c r="A23" s="2"/>
      <c r="B23" s="8"/>
      <c r="C23" s="8"/>
      <c r="D23" s="9"/>
    </row>
    <row r="24" spans="1:4" x14ac:dyDescent="0.2">
      <c r="A24" s="2" t="s">
        <v>7</v>
      </c>
      <c r="B24" s="8">
        <f t="shared" si="2"/>
        <v>48</v>
      </c>
      <c r="C24" s="8">
        <v>5</v>
      </c>
      <c r="D24" s="9">
        <v>43</v>
      </c>
    </row>
    <row r="25" spans="1:4" x14ac:dyDescent="0.2">
      <c r="A25" s="2" t="s">
        <v>8</v>
      </c>
      <c r="B25" s="8">
        <f t="shared" si="2"/>
        <v>23</v>
      </c>
      <c r="C25" s="8">
        <v>4</v>
      </c>
      <c r="D25" s="9">
        <v>19</v>
      </c>
    </row>
    <row r="26" spans="1:4" x14ac:dyDescent="0.2">
      <c r="A26" s="2"/>
      <c r="B26" s="8"/>
      <c r="C26" s="8"/>
      <c r="D26" s="9"/>
    </row>
    <row r="27" spans="1:4" x14ac:dyDescent="0.2">
      <c r="A27" s="3" t="s">
        <v>9</v>
      </c>
      <c r="B27" s="10">
        <f>B29</f>
        <v>50</v>
      </c>
      <c r="C27" s="10">
        <f t="shared" ref="C27:D27" si="4">C29</f>
        <v>29</v>
      </c>
      <c r="D27" s="11">
        <f t="shared" si="4"/>
        <v>21</v>
      </c>
    </row>
    <row r="28" spans="1:4" x14ac:dyDescent="0.2">
      <c r="A28" s="2"/>
      <c r="B28" s="8"/>
      <c r="C28" s="8"/>
      <c r="D28" s="9"/>
    </row>
    <row r="29" spans="1:4" x14ac:dyDescent="0.2">
      <c r="A29" s="2" t="s">
        <v>10</v>
      </c>
      <c r="B29" s="8">
        <f t="shared" si="2"/>
        <v>50</v>
      </c>
      <c r="C29" s="8">
        <v>29</v>
      </c>
      <c r="D29" s="9">
        <v>21</v>
      </c>
    </row>
    <row r="30" spans="1:4" x14ac:dyDescent="0.2">
      <c r="A30" s="2"/>
      <c r="B30" s="8"/>
      <c r="C30" s="8"/>
      <c r="D30" s="9"/>
    </row>
    <row r="31" spans="1:4" x14ac:dyDescent="0.2">
      <c r="A31" s="3" t="s">
        <v>11</v>
      </c>
      <c r="B31" s="10">
        <f>B33+B34+B36</f>
        <v>32</v>
      </c>
      <c r="C31" s="10">
        <f t="shared" ref="C31:D31" si="5">C33+C34+C36</f>
        <v>13</v>
      </c>
      <c r="D31" s="11">
        <f t="shared" si="5"/>
        <v>19</v>
      </c>
    </row>
    <row r="32" spans="1:4" x14ac:dyDescent="0.2">
      <c r="A32" s="2"/>
      <c r="B32" s="8"/>
      <c r="C32" s="8"/>
      <c r="D32" s="9"/>
    </row>
    <row r="33" spans="1:4" x14ac:dyDescent="0.2">
      <c r="A33" s="2" t="s">
        <v>12</v>
      </c>
      <c r="B33" s="8">
        <f t="shared" si="2"/>
        <v>17</v>
      </c>
      <c r="C33" s="8">
        <f>5+4</f>
        <v>9</v>
      </c>
      <c r="D33" s="9">
        <f>4+4</f>
        <v>8</v>
      </c>
    </row>
    <row r="34" spans="1:4" x14ac:dyDescent="0.2">
      <c r="A34" s="2" t="s">
        <v>20</v>
      </c>
      <c r="B34" s="8">
        <f t="shared" si="2"/>
        <v>14</v>
      </c>
      <c r="C34" s="8">
        <v>4</v>
      </c>
      <c r="D34" s="9">
        <v>10</v>
      </c>
    </row>
    <row r="35" spans="1:4" x14ac:dyDescent="0.2">
      <c r="A35" s="2" t="s">
        <v>250</v>
      </c>
      <c r="B35" s="8"/>
      <c r="C35" s="8"/>
      <c r="D35" s="9"/>
    </row>
    <row r="36" spans="1:4" x14ac:dyDescent="0.2">
      <c r="A36" s="2" t="s">
        <v>251</v>
      </c>
      <c r="B36" s="8">
        <f t="shared" si="2"/>
        <v>1</v>
      </c>
      <c r="C36" s="15">
        <v>0</v>
      </c>
      <c r="D36" s="9">
        <v>1</v>
      </c>
    </row>
    <row r="37" spans="1:4" x14ac:dyDescent="0.2">
      <c r="A37" s="2"/>
      <c r="B37" s="8"/>
      <c r="C37" s="8"/>
      <c r="D37" s="9"/>
    </row>
    <row r="38" spans="1:4" x14ac:dyDescent="0.2">
      <c r="A38" s="3" t="s">
        <v>13</v>
      </c>
      <c r="B38" s="10">
        <f>B40</f>
        <v>27</v>
      </c>
      <c r="C38" s="10">
        <f t="shared" ref="C38:D38" si="6">C40</f>
        <v>3</v>
      </c>
      <c r="D38" s="11">
        <f t="shared" si="6"/>
        <v>24</v>
      </c>
    </row>
    <row r="39" spans="1:4" x14ac:dyDescent="0.2">
      <c r="A39" s="2"/>
      <c r="B39" s="8"/>
      <c r="C39" s="8"/>
      <c r="D39" s="9"/>
    </row>
    <row r="40" spans="1:4" x14ac:dyDescent="0.2">
      <c r="A40" s="2" t="s">
        <v>14</v>
      </c>
      <c r="B40" s="8">
        <f t="shared" si="2"/>
        <v>27</v>
      </c>
      <c r="C40" s="8">
        <v>3</v>
      </c>
      <c r="D40" s="9">
        <v>24</v>
      </c>
    </row>
    <row r="41" spans="1:4" x14ac:dyDescent="0.2">
      <c r="A41" s="2"/>
      <c r="B41" s="8"/>
      <c r="C41" s="8"/>
      <c r="D41" s="9"/>
    </row>
    <row r="42" spans="1:4" x14ac:dyDescent="0.2">
      <c r="A42" s="3" t="s">
        <v>16</v>
      </c>
      <c r="B42" s="10">
        <f>B44</f>
        <v>26</v>
      </c>
      <c r="C42" s="10">
        <f t="shared" ref="C42:D42" si="7">C44</f>
        <v>7</v>
      </c>
      <c r="D42" s="11">
        <f t="shared" si="7"/>
        <v>19</v>
      </c>
    </row>
    <row r="43" spans="1:4" x14ac:dyDescent="0.2">
      <c r="A43" s="2"/>
      <c r="B43" s="8"/>
      <c r="C43" s="8"/>
      <c r="D43" s="9"/>
    </row>
    <row r="44" spans="1:4" x14ac:dyDescent="0.2">
      <c r="A44" s="2" t="s">
        <v>17</v>
      </c>
      <c r="B44" s="8">
        <f t="shared" si="2"/>
        <v>26</v>
      </c>
      <c r="C44" s="8">
        <v>7</v>
      </c>
      <c r="D44" s="9">
        <v>19</v>
      </c>
    </row>
    <row r="45" spans="1:4" x14ac:dyDescent="0.2">
      <c r="A45" s="2"/>
      <c r="B45" s="8"/>
      <c r="C45" s="8"/>
      <c r="D45" s="9"/>
    </row>
    <row r="46" spans="1:4" x14ac:dyDescent="0.2">
      <c r="A46" s="3" t="s">
        <v>18</v>
      </c>
      <c r="B46" s="10">
        <f>B48</f>
        <v>16</v>
      </c>
      <c r="C46" s="10">
        <f t="shared" ref="C46:D46" si="8">C48</f>
        <v>14</v>
      </c>
      <c r="D46" s="11">
        <f t="shared" si="8"/>
        <v>2</v>
      </c>
    </row>
    <row r="47" spans="1:4" x14ac:dyDescent="0.2">
      <c r="A47" s="2"/>
      <c r="B47" s="8"/>
      <c r="C47" s="8"/>
      <c r="D47" s="9"/>
    </row>
    <row r="48" spans="1:4" x14ac:dyDescent="0.2">
      <c r="A48" s="2" t="s">
        <v>19</v>
      </c>
      <c r="B48" s="8">
        <f t="shared" si="2"/>
        <v>16</v>
      </c>
      <c r="C48" s="8">
        <v>14</v>
      </c>
      <c r="D48" s="9">
        <v>2</v>
      </c>
    </row>
    <row r="49" spans="1:4" x14ac:dyDescent="0.2">
      <c r="A49" s="2"/>
      <c r="B49" s="8"/>
      <c r="C49" s="8"/>
      <c r="D49" s="9"/>
    </row>
    <row r="50" spans="1:4" x14ac:dyDescent="0.2">
      <c r="A50" s="3" t="s">
        <v>21</v>
      </c>
      <c r="B50" s="10">
        <f>B52</f>
        <v>22</v>
      </c>
      <c r="C50" s="10">
        <f t="shared" ref="C50:D50" si="9">C52</f>
        <v>5</v>
      </c>
      <c r="D50" s="11">
        <f t="shared" si="9"/>
        <v>17</v>
      </c>
    </row>
    <row r="51" spans="1:4" x14ac:dyDescent="0.2">
      <c r="A51" s="2"/>
      <c r="B51" s="8"/>
      <c r="C51" s="8"/>
      <c r="D51" s="9"/>
    </row>
    <row r="52" spans="1:4" x14ac:dyDescent="0.2">
      <c r="A52" s="2" t="s">
        <v>22</v>
      </c>
      <c r="B52" s="8">
        <f>C52+D52</f>
        <v>22</v>
      </c>
      <c r="C52" s="8">
        <v>5</v>
      </c>
      <c r="D52" s="9">
        <v>17</v>
      </c>
    </row>
    <row r="53" spans="1:4" x14ac:dyDescent="0.2">
      <c r="A53" s="2"/>
      <c r="B53" s="8"/>
      <c r="C53" s="8"/>
      <c r="D53" s="9"/>
    </row>
    <row r="54" spans="1:4" x14ac:dyDescent="0.2">
      <c r="A54" s="3" t="s">
        <v>23</v>
      </c>
      <c r="B54" s="10">
        <f>SUM(B56:B60)</f>
        <v>161</v>
      </c>
      <c r="C54" s="10">
        <f t="shared" ref="C54:D54" si="10">SUM(C56:C60)</f>
        <v>57</v>
      </c>
      <c r="D54" s="11">
        <f t="shared" si="10"/>
        <v>104</v>
      </c>
    </row>
    <row r="55" spans="1:4" x14ac:dyDescent="0.2">
      <c r="A55" s="2"/>
      <c r="B55" s="8"/>
      <c r="C55" s="8"/>
      <c r="D55" s="9"/>
    </row>
    <row r="56" spans="1:4" x14ac:dyDescent="0.2">
      <c r="A56" s="2" t="s">
        <v>24</v>
      </c>
      <c r="B56" s="8">
        <f>C56+D56</f>
        <v>31</v>
      </c>
      <c r="C56" s="8">
        <v>11</v>
      </c>
      <c r="D56" s="9">
        <v>20</v>
      </c>
    </row>
    <row r="57" spans="1:4" x14ac:dyDescent="0.2">
      <c r="A57" s="2" t="s">
        <v>25</v>
      </c>
      <c r="B57" s="8">
        <f t="shared" ref="B57:B60" si="11">C57+D57</f>
        <v>40</v>
      </c>
      <c r="C57" s="8">
        <v>20</v>
      </c>
      <c r="D57" s="9">
        <v>20</v>
      </c>
    </row>
    <row r="58" spans="1:4" x14ac:dyDescent="0.2">
      <c r="A58" s="2" t="s">
        <v>26</v>
      </c>
      <c r="B58" s="8">
        <f t="shared" si="11"/>
        <v>20</v>
      </c>
      <c r="C58" s="8">
        <v>5</v>
      </c>
      <c r="D58" s="9">
        <v>15</v>
      </c>
    </row>
    <row r="59" spans="1:4" x14ac:dyDescent="0.2">
      <c r="A59" s="2" t="s">
        <v>27</v>
      </c>
      <c r="B59" s="8">
        <f t="shared" si="11"/>
        <v>53</v>
      </c>
      <c r="C59" s="8">
        <v>15</v>
      </c>
      <c r="D59" s="9">
        <v>38</v>
      </c>
    </row>
    <row r="60" spans="1:4" x14ac:dyDescent="0.2">
      <c r="A60" s="2" t="s">
        <v>28</v>
      </c>
      <c r="B60" s="8">
        <f t="shared" si="11"/>
        <v>17</v>
      </c>
      <c r="C60" s="8">
        <v>6</v>
      </c>
      <c r="D60" s="9">
        <v>11</v>
      </c>
    </row>
    <row r="61" spans="1:4" x14ac:dyDescent="0.2">
      <c r="A61" s="2"/>
      <c r="B61" s="8"/>
      <c r="C61" s="8"/>
      <c r="D61" s="9"/>
    </row>
    <row r="62" spans="1:4" x14ac:dyDescent="0.2">
      <c r="A62" s="3" t="s">
        <v>254</v>
      </c>
      <c r="B62" s="10">
        <f>B64+B79+B82+B86</f>
        <v>290</v>
      </c>
      <c r="C62" s="10">
        <f>C64+C79+C82+C86</f>
        <v>85</v>
      </c>
      <c r="D62" s="11">
        <f>D64+D79+D82+D86</f>
        <v>205</v>
      </c>
    </row>
    <row r="63" spans="1:4" x14ac:dyDescent="0.2">
      <c r="A63" s="2"/>
      <c r="B63" s="8"/>
      <c r="C63" s="8"/>
      <c r="D63" s="9"/>
    </row>
    <row r="64" spans="1:4" x14ac:dyDescent="0.2">
      <c r="A64" s="3" t="s">
        <v>29</v>
      </c>
      <c r="B64" s="10">
        <f>B66+B67</f>
        <v>65</v>
      </c>
      <c r="C64" s="10">
        <f t="shared" ref="C64:D64" si="12">C66+C67</f>
        <v>16</v>
      </c>
      <c r="D64" s="11">
        <f t="shared" si="12"/>
        <v>49</v>
      </c>
    </row>
    <row r="65" spans="1:4" x14ac:dyDescent="0.2">
      <c r="A65" s="2" t="s">
        <v>252</v>
      </c>
      <c r="B65" s="10"/>
      <c r="C65" s="10"/>
      <c r="D65" s="11"/>
    </row>
    <row r="66" spans="1:4" x14ac:dyDescent="0.2">
      <c r="A66" s="2" t="s">
        <v>253</v>
      </c>
      <c r="B66" s="8">
        <f>C66+D66</f>
        <v>43</v>
      </c>
      <c r="C66" s="8">
        <v>8</v>
      </c>
      <c r="D66" s="9">
        <v>35</v>
      </c>
    </row>
    <row r="67" spans="1:4" x14ac:dyDescent="0.2">
      <c r="A67" s="2" t="s">
        <v>30</v>
      </c>
      <c r="B67" s="8">
        <f>C67+D67</f>
        <v>22</v>
      </c>
      <c r="C67" s="8">
        <v>8</v>
      </c>
      <c r="D67" s="9">
        <v>14</v>
      </c>
    </row>
    <row r="68" spans="1:4" x14ac:dyDescent="0.2">
      <c r="A68" s="2"/>
      <c r="B68" s="8"/>
      <c r="C68" s="8"/>
      <c r="D68" s="9"/>
    </row>
    <row r="71" spans="1:4" x14ac:dyDescent="0.2">
      <c r="A71" s="85" t="s">
        <v>220</v>
      </c>
      <c r="B71" s="85"/>
      <c r="C71" s="85"/>
      <c r="D71" s="85"/>
    </row>
    <row r="72" spans="1:4" x14ac:dyDescent="0.2">
      <c r="A72" s="85" t="s">
        <v>221</v>
      </c>
      <c r="B72" s="85"/>
      <c r="C72" s="85"/>
      <c r="D72" s="85"/>
    </row>
    <row r="73" spans="1:4" x14ac:dyDescent="0.2">
      <c r="A73" s="85" t="s">
        <v>228</v>
      </c>
      <c r="B73" s="85"/>
      <c r="C73" s="85"/>
      <c r="D73" s="85"/>
    </row>
    <row r="74" spans="1:4" ht="13.5" thickBot="1" x14ac:dyDescent="0.25">
      <c r="A74" s="7"/>
      <c r="B74" s="7"/>
      <c r="C74" s="7"/>
      <c r="D74" s="7"/>
    </row>
    <row r="75" spans="1:4" ht="13.5" thickTop="1" x14ac:dyDescent="0.2">
      <c r="A75" s="17"/>
      <c r="B75" s="18"/>
      <c r="C75" s="86" t="s">
        <v>223</v>
      </c>
      <c r="D75" s="87"/>
    </row>
    <row r="76" spans="1:4" x14ac:dyDescent="0.2">
      <c r="A76" s="17" t="s">
        <v>227</v>
      </c>
      <c r="B76" s="19" t="s">
        <v>226</v>
      </c>
      <c r="C76" s="19"/>
      <c r="D76" s="19"/>
    </row>
    <row r="77" spans="1:4" ht="13.5" thickBot="1" x14ac:dyDescent="0.25">
      <c r="A77" s="20"/>
      <c r="B77" s="21"/>
      <c r="C77" s="22" t="s">
        <v>224</v>
      </c>
      <c r="D77" s="22" t="s">
        <v>225</v>
      </c>
    </row>
    <row r="78" spans="1:4" ht="13.5" thickTop="1" x14ac:dyDescent="0.2">
      <c r="B78" s="9"/>
      <c r="C78" s="12"/>
      <c r="D78" s="12"/>
    </row>
    <row r="79" spans="1:4" x14ac:dyDescent="0.2">
      <c r="A79" s="3" t="s">
        <v>31</v>
      </c>
      <c r="B79" s="10">
        <f>B80</f>
        <v>40</v>
      </c>
      <c r="C79" s="10">
        <f t="shared" ref="C79:D79" si="13">C80</f>
        <v>10</v>
      </c>
      <c r="D79" s="11">
        <f t="shared" si="13"/>
        <v>30</v>
      </c>
    </row>
    <row r="80" spans="1:4" x14ac:dyDescent="0.2">
      <c r="A80" s="2" t="s">
        <v>32</v>
      </c>
      <c r="B80" s="8">
        <f>C80+D80</f>
        <v>40</v>
      </c>
      <c r="C80" s="8">
        <v>10</v>
      </c>
      <c r="D80" s="9">
        <v>30</v>
      </c>
    </row>
    <row r="81" spans="1:4" x14ac:dyDescent="0.2">
      <c r="B81" s="9"/>
      <c r="C81" s="12"/>
      <c r="D81" s="12"/>
    </row>
    <row r="82" spans="1:4" x14ac:dyDescent="0.2">
      <c r="A82" s="3" t="s">
        <v>34</v>
      </c>
      <c r="B82" s="10">
        <f>B83+B84</f>
        <v>163</v>
      </c>
      <c r="C82" s="10">
        <f t="shared" ref="C82:D82" si="14">C83+C84</f>
        <v>55</v>
      </c>
      <c r="D82" s="11">
        <f t="shared" si="14"/>
        <v>108</v>
      </c>
    </row>
    <row r="83" spans="1:4" x14ac:dyDescent="0.2">
      <c r="A83" s="2" t="s">
        <v>35</v>
      </c>
      <c r="B83" s="8">
        <f>C83+D83</f>
        <v>22</v>
      </c>
      <c r="C83" s="8">
        <v>5</v>
      </c>
      <c r="D83" s="9">
        <v>17</v>
      </c>
    </row>
    <row r="84" spans="1:4" x14ac:dyDescent="0.2">
      <c r="A84" s="2" t="s">
        <v>36</v>
      </c>
      <c r="B84" s="8">
        <f>C84+D84</f>
        <v>141</v>
      </c>
      <c r="C84" s="8">
        <v>50</v>
      </c>
      <c r="D84" s="9">
        <v>91</v>
      </c>
    </row>
    <row r="85" spans="1:4" x14ac:dyDescent="0.2">
      <c r="A85" s="2"/>
      <c r="B85" s="8"/>
      <c r="C85" s="8"/>
      <c r="D85" s="9"/>
    </row>
    <row r="86" spans="1:4" x14ac:dyDescent="0.2">
      <c r="A86" s="3" t="s">
        <v>37</v>
      </c>
      <c r="B86" s="10">
        <f>B87</f>
        <v>22</v>
      </c>
      <c r="C86" s="10">
        <f t="shared" ref="C86:D86" si="15">C87</f>
        <v>4</v>
      </c>
      <c r="D86" s="11">
        <f t="shared" si="15"/>
        <v>18</v>
      </c>
    </row>
    <row r="87" spans="1:4" x14ac:dyDescent="0.2">
      <c r="A87" s="2" t="s">
        <v>38</v>
      </c>
      <c r="B87" s="8">
        <f>C87+D87</f>
        <v>22</v>
      </c>
      <c r="C87" s="8">
        <v>4</v>
      </c>
      <c r="D87" s="9">
        <v>18</v>
      </c>
    </row>
    <row r="88" spans="1:4" x14ac:dyDescent="0.2">
      <c r="A88" s="2"/>
      <c r="B88" s="8"/>
      <c r="C88" s="8"/>
      <c r="D88" s="9"/>
    </row>
    <row r="89" spans="1:4" x14ac:dyDescent="0.2">
      <c r="A89" s="3" t="s">
        <v>39</v>
      </c>
      <c r="B89" s="10">
        <f>B91+B93</f>
        <v>37</v>
      </c>
      <c r="C89" s="10">
        <f t="shared" ref="C89:D89" si="16">C91+C93</f>
        <v>15</v>
      </c>
      <c r="D89" s="11">
        <f t="shared" si="16"/>
        <v>22</v>
      </c>
    </row>
    <row r="90" spans="1:4" x14ac:dyDescent="0.2">
      <c r="A90" s="2"/>
      <c r="B90" s="8"/>
      <c r="C90" s="8"/>
      <c r="D90" s="9"/>
    </row>
    <row r="91" spans="1:4" x14ac:dyDescent="0.2">
      <c r="A91" s="2" t="s">
        <v>40</v>
      </c>
      <c r="B91" s="8">
        <f>C91+D91</f>
        <v>18</v>
      </c>
      <c r="C91" s="8">
        <v>6</v>
      </c>
      <c r="D91" s="9">
        <v>12</v>
      </c>
    </row>
    <row r="92" spans="1:4" x14ac:dyDescent="0.2">
      <c r="A92" s="2"/>
      <c r="B92" s="8"/>
      <c r="C92" s="8"/>
      <c r="D92" s="9"/>
    </row>
    <row r="93" spans="1:4" x14ac:dyDescent="0.2">
      <c r="A93" s="3" t="s">
        <v>41</v>
      </c>
      <c r="B93" s="10">
        <f>B95</f>
        <v>19</v>
      </c>
      <c r="C93" s="10">
        <f t="shared" ref="C93:D93" si="17">C95</f>
        <v>9</v>
      </c>
      <c r="D93" s="11">
        <f t="shared" si="17"/>
        <v>10</v>
      </c>
    </row>
    <row r="94" spans="1:4" x14ac:dyDescent="0.2">
      <c r="A94" s="3"/>
      <c r="B94" s="8"/>
      <c r="C94" s="8"/>
      <c r="D94" s="9"/>
    </row>
    <row r="95" spans="1:4" x14ac:dyDescent="0.2">
      <c r="A95" s="3" t="s">
        <v>42</v>
      </c>
      <c r="B95" s="10">
        <f>B96</f>
        <v>19</v>
      </c>
      <c r="C95" s="10">
        <f t="shared" ref="C95:D95" si="18">C96</f>
        <v>9</v>
      </c>
      <c r="D95" s="11">
        <f t="shared" si="18"/>
        <v>10</v>
      </c>
    </row>
    <row r="96" spans="1:4" x14ac:dyDescent="0.2">
      <c r="A96" s="2" t="s">
        <v>43</v>
      </c>
      <c r="B96" s="8">
        <f>C96+D96</f>
        <v>19</v>
      </c>
      <c r="C96" s="8">
        <v>9</v>
      </c>
      <c r="D96" s="9">
        <v>10</v>
      </c>
    </row>
    <row r="97" spans="1:4" x14ac:dyDescent="0.2">
      <c r="A97" s="2"/>
      <c r="B97" s="8"/>
      <c r="C97" s="8"/>
      <c r="D97" s="9"/>
    </row>
    <row r="98" spans="1:4" x14ac:dyDescent="0.2">
      <c r="A98" s="3" t="s">
        <v>44</v>
      </c>
      <c r="B98" s="10">
        <f>B100</f>
        <v>19</v>
      </c>
      <c r="C98" s="10">
        <f t="shared" ref="C98:D98" si="19">C100</f>
        <v>0</v>
      </c>
      <c r="D98" s="11">
        <f t="shared" si="19"/>
        <v>19</v>
      </c>
    </row>
    <row r="99" spans="1:4" x14ac:dyDescent="0.2">
      <c r="A99" s="2"/>
      <c r="B99" s="8"/>
      <c r="C99" s="8"/>
      <c r="D99" s="9"/>
    </row>
    <row r="100" spans="1:4" x14ac:dyDescent="0.2">
      <c r="A100" s="2" t="s">
        <v>45</v>
      </c>
      <c r="B100" s="8">
        <f>C100+D100</f>
        <v>19</v>
      </c>
      <c r="C100" s="15">
        <v>0</v>
      </c>
      <c r="D100" s="9">
        <v>19</v>
      </c>
    </row>
    <row r="101" spans="1:4" x14ac:dyDescent="0.2">
      <c r="A101" s="2"/>
      <c r="B101" s="8"/>
      <c r="C101" s="8"/>
      <c r="D101" s="9"/>
    </row>
    <row r="102" spans="1:4" x14ac:dyDescent="0.2">
      <c r="A102" s="3" t="s">
        <v>46</v>
      </c>
      <c r="B102" s="10">
        <f>B104</f>
        <v>10</v>
      </c>
      <c r="C102" s="10">
        <f t="shared" ref="C102:D102" si="20">C104</f>
        <v>8</v>
      </c>
      <c r="D102" s="11">
        <f t="shared" si="20"/>
        <v>2</v>
      </c>
    </row>
    <row r="103" spans="1:4" x14ac:dyDescent="0.2">
      <c r="A103" s="2"/>
      <c r="B103" s="8"/>
      <c r="C103" s="8"/>
      <c r="D103" s="9"/>
    </row>
    <row r="104" spans="1:4" x14ac:dyDescent="0.2">
      <c r="A104" s="2" t="s">
        <v>47</v>
      </c>
      <c r="B104" s="8">
        <f>C104+D104</f>
        <v>10</v>
      </c>
      <c r="C104" s="8">
        <v>8</v>
      </c>
      <c r="D104" s="9">
        <v>2</v>
      </c>
    </row>
    <row r="105" spans="1:4" x14ac:dyDescent="0.2">
      <c r="A105" s="2"/>
      <c r="B105" s="8"/>
      <c r="C105" s="8"/>
      <c r="D105" s="9"/>
    </row>
    <row r="106" spans="1:4" x14ac:dyDescent="0.2">
      <c r="A106" s="3" t="s">
        <v>48</v>
      </c>
      <c r="B106" s="8">
        <f>B108+B112</f>
        <v>48</v>
      </c>
      <c r="C106" s="8">
        <f t="shared" ref="C106:D106" si="21">C108+C112</f>
        <v>11</v>
      </c>
      <c r="D106" s="9">
        <f t="shared" si="21"/>
        <v>37</v>
      </c>
    </row>
    <row r="107" spans="1:4" x14ac:dyDescent="0.2">
      <c r="A107" s="2"/>
      <c r="B107" s="8"/>
      <c r="C107" s="8"/>
      <c r="D107" s="9"/>
    </row>
    <row r="108" spans="1:4" x14ac:dyDescent="0.2">
      <c r="A108" s="3" t="s">
        <v>29</v>
      </c>
      <c r="B108" s="10">
        <f>B110</f>
        <v>13</v>
      </c>
      <c r="C108" s="10">
        <f t="shared" ref="C108:D108" si="22">C110</f>
        <v>5</v>
      </c>
      <c r="D108" s="11">
        <f t="shared" si="22"/>
        <v>8</v>
      </c>
    </row>
    <row r="109" spans="1:4" x14ac:dyDescent="0.2">
      <c r="A109" s="2" t="s">
        <v>50</v>
      </c>
      <c r="B109" s="8"/>
      <c r="C109" s="8"/>
      <c r="D109" s="9"/>
    </row>
    <row r="110" spans="1:4" x14ac:dyDescent="0.2">
      <c r="A110" s="2" t="s">
        <v>51</v>
      </c>
      <c r="B110" s="8">
        <f>C110+D110</f>
        <v>13</v>
      </c>
      <c r="C110" s="8">
        <v>5</v>
      </c>
      <c r="D110" s="9">
        <v>8</v>
      </c>
    </row>
    <row r="111" spans="1:4" x14ac:dyDescent="0.2">
      <c r="A111" s="2"/>
      <c r="B111" s="8"/>
      <c r="C111" s="8"/>
      <c r="D111" s="9"/>
    </row>
    <row r="112" spans="1:4" x14ac:dyDescent="0.2">
      <c r="A112" s="3" t="s">
        <v>37</v>
      </c>
      <c r="B112" s="10">
        <f>B113+B114</f>
        <v>35</v>
      </c>
      <c r="C112" s="10">
        <f t="shared" ref="C112:D112" si="23">C113+C114</f>
        <v>6</v>
      </c>
      <c r="D112" s="11">
        <f t="shared" si="23"/>
        <v>29</v>
      </c>
    </row>
    <row r="113" spans="1:4" x14ac:dyDescent="0.2">
      <c r="A113" s="2" t="s">
        <v>52</v>
      </c>
      <c r="B113" s="8">
        <f>C113+D113</f>
        <v>11</v>
      </c>
      <c r="C113" s="8">
        <v>3</v>
      </c>
      <c r="D113" s="9">
        <v>8</v>
      </c>
    </row>
    <row r="114" spans="1:4" x14ac:dyDescent="0.2">
      <c r="A114" s="2" t="s">
        <v>53</v>
      </c>
      <c r="B114" s="8">
        <f>C114+D114</f>
        <v>24</v>
      </c>
      <c r="C114" s="8">
        <v>3</v>
      </c>
      <c r="D114" s="9">
        <v>21</v>
      </c>
    </row>
    <row r="115" spans="1:4" x14ac:dyDescent="0.2">
      <c r="A115" s="2"/>
      <c r="B115" s="8"/>
      <c r="C115" s="8"/>
      <c r="D115" s="9"/>
    </row>
    <row r="116" spans="1:4" x14ac:dyDescent="0.2">
      <c r="A116" s="3" t="s">
        <v>54</v>
      </c>
      <c r="B116" s="10">
        <f>B118+B122+B126+B130+B149+B168+B173</f>
        <v>276</v>
      </c>
      <c r="C116" s="10">
        <f>C118+C122+C126+C130+C149+C168+C173</f>
        <v>151</v>
      </c>
      <c r="D116" s="11">
        <f>D118+D122+D126+D130+D149+D168+D173</f>
        <v>125</v>
      </c>
    </row>
    <row r="117" spans="1:4" x14ac:dyDescent="0.2">
      <c r="A117" s="2"/>
      <c r="B117" s="8"/>
      <c r="C117" s="8"/>
      <c r="D117" s="9"/>
    </row>
    <row r="118" spans="1:4" x14ac:dyDescent="0.2">
      <c r="A118" s="3" t="s">
        <v>55</v>
      </c>
      <c r="B118" s="10">
        <f>B120</f>
        <v>40</v>
      </c>
      <c r="C118" s="10">
        <f t="shared" ref="C118:D118" si="24">C120</f>
        <v>14</v>
      </c>
      <c r="D118" s="11">
        <f t="shared" si="24"/>
        <v>26</v>
      </c>
    </row>
    <row r="119" spans="1:4" x14ac:dyDescent="0.2">
      <c r="A119" s="2"/>
      <c r="B119" s="8"/>
      <c r="C119" s="8"/>
      <c r="D119" s="9"/>
    </row>
    <row r="120" spans="1:4" x14ac:dyDescent="0.2">
      <c r="A120" s="2" t="s">
        <v>56</v>
      </c>
      <c r="B120" s="8">
        <f>C120+D120</f>
        <v>40</v>
      </c>
      <c r="C120" s="8">
        <v>14</v>
      </c>
      <c r="D120" s="9">
        <v>26</v>
      </c>
    </row>
    <row r="121" spans="1:4" x14ac:dyDescent="0.2">
      <c r="A121" s="2"/>
      <c r="B121" s="8"/>
      <c r="C121" s="8"/>
      <c r="D121" s="9"/>
    </row>
    <row r="122" spans="1:4" x14ac:dyDescent="0.2">
      <c r="A122" s="3" t="s">
        <v>58</v>
      </c>
      <c r="B122" s="10">
        <f>B124</f>
        <v>27</v>
      </c>
      <c r="C122" s="10">
        <f t="shared" ref="C122:D122" si="25">C124</f>
        <v>7</v>
      </c>
      <c r="D122" s="11">
        <f t="shared" si="25"/>
        <v>20</v>
      </c>
    </row>
    <row r="123" spans="1:4" x14ac:dyDescent="0.2">
      <c r="A123" s="2"/>
      <c r="B123" s="8"/>
      <c r="C123" s="8"/>
      <c r="D123" s="9"/>
    </row>
    <row r="124" spans="1:4" x14ac:dyDescent="0.2">
      <c r="A124" s="2" t="s">
        <v>59</v>
      </c>
      <c r="B124" s="8">
        <f>C124+D124</f>
        <v>27</v>
      </c>
      <c r="C124" s="8">
        <v>7</v>
      </c>
      <c r="D124" s="9">
        <v>20</v>
      </c>
    </row>
    <row r="125" spans="1:4" x14ac:dyDescent="0.2">
      <c r="A125" s="2"/>
      <c r="B125" s="8"/>
      <c r="C125" s="8"/>
      <c r="D125" s="9"/>
    </row>
    <row r="126" spans="1:4" x14ac:dyDescent="0.2">
      <c r="A126" s="3" t="s">
        <v>60</v>
      </c>
      <c r="B126" s="10">
        <f>B128</f>
        <v>19</v>
      </c>
      <c r="C126" s="10">
        <f t="shared" ref="C126:D126" si="26">C128</f>
        <v>12</v>
      </c>
      <c r="D126" s="11">
        <f t="shared" si="26"/>
        <v>7</v>
      </c>
    </row>
    <row r="127" spans="1:4" x14ac:dyDescent="0.2">
      <c r="A127" s="3"/>
      <c r="B127" s="8"/>
      <c r="C127" s="8"/>
      <c r="D127" s="9"/>
    </row>
    <row r="128" spans="1:4" x14ac:dyDescent="0.2">
      <c r="A128" s="2" t="s">
        <v>61</v>
      </c>
      <c r="B128" s="8">
        <f>C128+D128</f>
        <v>19</v>
      </c>
      <c r="C128" s="8">
        <v>12</v>
      </c>
      <c r="D128" s="9">
        <v>7</v>
      </c>
    </row>
    <row r="129" spans="1:4" x14ac:dyDescent="0.2">
      <c r="A129" s="2"/>
      <c r="B129" s="8"/>
      <c r="C129" s="8"/>
      <c r="D129" s="9"/>
    </row>
    <row r="130" spans="1:4" x14ac:dyDescent="0.2">
      <c r="A130" s="3" t="s">
        <v>62</v>
      </c>
      <c r="B130" s="10">
        <f>SUM(B132:B138)</f>
        <v>5</v>
      </c>
      <c r="C130" s="10">
        <f t="shared" ref="C130:D130" si="27">SUM(C132:C138)</f>
        <v>3</v>
      </c>
      <c r="D130" s="11">
        <f t="shared" si="27"/>
        <v>2</v>
      </c>
    </row>
    <row r="131" spans="1:4" x14ac:dyDescent="0.2">
      <c r="A131" s="2"/>
      <c r="B131" s="8"/>
      <c r="C131" s="8"/>
      <c r="D131" s="9"/>
    </row>
    <row r="132" spans="1:4" x14ac:dyDescent="0.2">
      <c r="A132" s="2" t="s">
        <v>63</v>
      </c>
      <c r="B132" s="8">
        <f>C132+D132</f>
        <v>1</v>
      </c>
      <c r="C132" s="15">
        <v>0</v>
      </c>
      <c r="D132" s="9">
        <v>1</v>
      </c>
    </row>
    <row r="133" spans="1:4" x14ac:dyDescent="0.2">
      <c r="A133" s="2" t="s">
        <v>64</v>
      </c>
      <c r="B133" s="8"/>
      <c r="C133" s="8"/>
      <c r="D133" s="9"/>
    </row>
    <row r="134" spans="1:4" x14ac:dyDescent="0.2">
      <c r="A134" s="2" t="s">
        <v>65</v>
      </c>
      <c r="B134" s="8">
        <f t="shared" ref="B134:B138" si="28">C134+D134</f>
        <v>1</v>
      </c>
      <c r="C134" s="8">
        <v>1</v>
      </c>
      <c r="D134" s="9">
        <v>0</v>
      </c>
    </row>
    <row r="135" spans="1:4" x14ac:dyDescent="0.2">
      <c r="A135" s="2" t="s">
        <v>66</v>
      </c>
      <c r="B135" s="8">
        <f t="shared" si="28"/>
        <v>1</v>
      </c>
      <c r="C135" s="8">
        <v>1</v>
      </c>
      <c r="D135" s="9">
        <v>0</v>
      </c>
    </row>
    <row r="136" spans="1:4" x14ac:dyDescent="0.2">
      <c r="A136" s="2" t="s">
        <v>256</v>
      </c>
      <c r="B136" s="8"/>
      <c r="C136" s="8"/>
      <c r="D136" s="9"/>
    </row>
    <row r="137" spans="1:4" x14ac:dyDescent="0.2">
      <c r="A137" s="2" t="s">
        <v>255</v>
      </c>
      <c r="B137" s="8">
        <f t="shared" si="28"/>
        <v>1</v>
      </c>
      <c r="C137" s="8">
        <v>1</v>
      </c>
      <c r="D137" s="9">
        <v>0</v>
      </c>
    </row>
    <row r="138" spans="1:4" x14ac:dyDescent="0.2">
      <c r="A138" s="2" t="s">
        <v>67</v>
      </c>
      <c r="B138" s="8">
        <f t="shared" si="28"/>
        <v>1</v>
      </c>
      <c r="C138" s="15">
        <v>0</v>
      </c>
      <c r="D138" s="9">
        <v>1</v>
      </c>
    </row>
    <row r="139" spans="1:4" x14ac:dyDescent="0.2">
      <c r="A139" s="2"/>
      <c r="B139" s="8"/>
      <c r="C139" s="8"/>
      <c r="D139" s="9"/>
    </row>
    <row r="140" spans="1:4" x14ac:dyDescent="0.2">
      <c r="A140" s="2"/>
      <c r="B140" s="8"/>
      <c r="C140" s="8"/>
      <c r="D140" s="9"/>
    </row>
    <row r="141" spans="1:4" x14ac:dyDescent="0.2">
      <c r="A141" s="85" t="s">
        <v>220</v>
      </c>
      <c r="B141" s="85"/>
      <c r="C141" s="85"/>
      <c r="D141" s="85"/>
    </row>
    <row r="142" spans="1:4" x14ac:dyDescent="0.2">
      <c r="A142" s="85" t="s">
        <v>221</v>
      </c>
      <c r="B142" s="85"/>
      <c r="C142" s="85"/>
      <c r="D142" s="85"/>
    </row>
    <row r="143" spans="1:4" x14ac:dyDescent="0.2">
      <c r="A143" s="85" t="s">
        <v>228</v>
      </c>
      <c r="B143" s="85"/>
      <c r="C143" s="85"/>
      <c r="D143" s="85"/>
    </row>
    <row r="144" spans="1:4" ht="13.5" thickBot="1" x14ac:dyDescent="0.25">
      <c r="A144" s="7"/>
      <c r="B144" s="7"/>
      <c r="C144" s="7"/>
      <c r="D144" s="7"/>
    </row>
    <row r="145" spans="1:4" ht="13.5" thickTop="1" x14ac:dyDescent="0.2">
      <c r="A145" s="17"/>
      <c r="B145" s="18"/>
      <c r="C145" s="86" t="s">
        <v>223</v>
      </c>
      <c r="D145" s="87"/>
    </row>
    <row r="146" spans="1:4" x14ac:dyDescent="0.2">
      <c r="A146" s="17" t="s">
        <v>227</v>
      </c>
      <c r="B146" s="19" t="s">
        <v>226</v>
      </c>
      <c r="C146" s="19"/>
      <c r="D146" s="19"/>
    </row>
    <row r="147" spans="1:4" ht="13.5" thickBot="1" x14ac:dyDescent="0.25">
      <c r="A147" s="20"/>
      <c r="B147" s="21"/>
      <c r="C147" s="22" t="s">
        <v>224</v>
      </c>
      <c r="D147" s="22" t="s">
        <v>225</v>
      </c>
    </row>
    <row r="148" spans="1:4" ht="13.5" thickTop="1" x14ac:dyDescent="0.2">
      <c r="A148" s="2"/>
      <c r="B148" s="8"/>
      <c r="C148" s="8"/>
      <c r="D148" s="9"/>
    </row>
    <row r="149" spans="1:4" x14ac:dyDescent="0.2">
      <c r="A149" s="3" t="s">
        <v>69</v>
      </c>
      <c r="B149" s="10">
        <f>SUM(B151:B166)</f>
        <v>66</v>
      </c>
      <c r="C149" s="10">
        <f>SUM(C151:C166)</f>
        <v>19</v>
      </c>
      <c r="D149" s="11">
        <f>SUM(D151:D166)</f>
        <v>47</v>
      </c>
    </row>
    <row r="150" spans="1:4" x14ac:dyDescent="0.2">
      <c r="A150" s="2"/>
      <c r="B150" s="8"/>
      <c r="C150" s="8"/>
      <c r="D150" s="9"/>
    </row>
    <row r="151" spans="1:4" x14ac:dyDescent="0.2">
      <c r="A151" s="2" t="s">
        <v>70</v>
      </c>
      <c r="B151" s="8">
        <f>C151+D151</f>
        <v>13</v>
      </c>
      <c r="C151" s="8">
        <v>5</v>
      </c>
      <c r="D151" s="9">
        <v>8</v>
      </c>
    </row>
    <row r="152" spans="1:4" x14ac:dyDescent="0.2">
      <c r="A152" s="2" t="s">
        <v>71</v>
      </c>
      <c r="B152" s="8">
        <f t="shared" ref="B152:B166" si="29">C152+D152</f>
        <v>1</v>
      </c>
      <c r="C152" s="8">
        <v>1</v>
      </c>
      <c r="D152" s="16">
        <v>0</v>
      </c>
    </row>
    <row r="153" spans="1:4" x14ac:dyDescent="0.2">
      <c r="A153" s="2" t="s">
        <v>72</v>
      </c>
      <c r="B153" s="8">
        <f t="shared" si="29"/>
        <v>1</v>
      </c>
      <c r="C153" s="8">
        <v>1</v>
      </c>
      <c r="D153" s="16">
        <v>0</v>
      </c>
    </row>
    <row r="154" spans="1:4" x14ac:dyDescent="0.2">
      <c r="A154" s="2" t="s">
        <v>73</v>
      </c>
      <c r="B154" s="8">
        <f t="shared" si="29"/>
        <v>1</v>
      </c>
      <c r="C154" s="15">
        <v>0</v>
      </c>
      <c r="D154" s="9">
        <v>1</v>
      </c>
    </row>
    <row r="155" spans="1:4" x14ac:dyDescent="0.2">
      <c r="A155" s="2" t="s">
        <v>74</v>
      </c>
      <c r="B155" s="8">
        <f t="shared" si="29"/>
        <v>4</v>
      </c>
      <c r="C155" s="8">
        <v>1</v>
      </c>
      <c r="D155" s="9">
        <v>3</v>
      </c>
    </row>
    <row r="156" spans="1:4" x14ac:dyDescent="0.2">
      <c r="A156" s="2" t="s">
        <v>75</v>
      </c>
      <c r="B156" s="8">
        <f t="shared" si="29"/>
        <v>1</v>
      </c>
      <c r="C156" s="15">
        <v>0</v>
      </c>
      <c r="D156" s="9">
        <v>1</v>
      </c>
    </row>
    <row r="157" spans="1:4" x14ac:dyDescent="0.2">
      <c r="A157" s="2" t="s">
        <v>76</v>
      </c>
      <c r="B157" s="8">
        <f t="shared" si="29"/>
        <v>1</v>
      </c>
      <c r="C157" s="15">
        <v>0</v>
      </c>
      <c r="D157" s="9">
        <v>1</v>
      </c>
    </row>
    <row r="158" spans="1:4" x14ac:dyDescent="0.2">
      <c r="A158" s="2" t="s">
        <v>77</v>
      </c>
      <c r="B158" s="8">
        <f t="shared" si="29"/>
        <v>1</v>
      </c>
      <c r="C158" s="8">
        <v>1</v>
      </c>
      <c r="D158" s="9">
        <v>0</v>
      </c>
    </row>
    <row r="159" spans="1:4" x14ac:dyDescent="0.2">
      <c r="A159" s="2" t="s">
        <v>78</v>
      </c>
      <c r="B159" s="8">
        <f t="shared" si="29"/>
        <v>1</v>
      </c>
      <c r="C159" s="15">
        <v>0</v>
      </c>
      <c r="D159" s="9">
        <v>1</v>
      </c>
    </row>
    <row r="160" spans="1:4" x14ac:dyDescent="0.2">
      <c r="A160" s="2" t="s">
        <v>79</v>
      </c>
      <c r="B160" s="8">
        <f t="shared" si="29"/>
        <v>3</v>
      </c>
      <c r="C160" s="8">
        <v>2</v>
      </c>
      <c r="D160" s="9">
        <v>1</v>
      </c>
    </row>
    <row r="161" spans="1:4" x14ac:dyDescent="0.2">
      <c r="A161" s="2" t="s">
        <v>80</v>
      </c>
      <c r="B161" s="8">
        <f t="shared" si="29"/>
        <v>31</v>
      </c>
      <c r="C161" s="8">
        <v>5</v>
      </c>
      <c r="D161" s="9">
        <v>26</v>
      </c>
    </row>
    <row r="162" spans="1:4" x14ac:dyDescent="0.2">
      <c r="A162" s="2" t="s">
        <v>81</v>
      </c>
      <c r="B162" s="8">
        <f t="shared" si="29"/>
        <v>4</v>
      </c>
      <c r="C162" s="15">
        <v>0</v>
      </c>
      <c r="D162" s="9">
        <v>4</v>
      </c>
    </row>
    <row r="163" spans="1:4" x14ac:dyDescent="0.2">
      <c r="A163" s="2" t="s">
        <v>82</v>
      </c>
      <c r="B163" s="8">
        <f t="shared" si="29"/>
        <v>1</v>
      </c>
      <c r="C163" s="15">
        <v>0</v>
      </c>
      <c r="D163" s="9">
        <v>1</v>
      </c>
    </row>
    <row r="164" spans="1:4" x14ac:dyDescent="0.2">
      <c r="A164" s="2" t="s">
        <v>83</v>
      </c>
      <c r="B164" s="8">
        <f t="shared" si="29"/>
        <v>1</v>
      </c>
      <c r="C164" s="8">
        <v>1</v>
      </c>
      <c r="D164" s="16">
        <v>0</v>
      </c>
    </row>
    <row r="165" spans="1:4" x14ac:dyDescent="0.2">
      <c r="A165" s="2" t="s">
        <v>84</v>
      </c>
      <c r="B165" s="8">
        <f t="shared" si="29"/>
        <v>1</v>
      </c>
      <c r="C165" s="8">
        <v>1</v>
      </c>
      <c r="D165" s="16">
        <v>0</v>
      </c>
    </row>
    <row r="166" spans="1:4" x14ac:dyDescent="0.2">
      <c r="A166" s="2" t="s">
        <v>85</v>
      </c>
      <c r="B166" s="8">
        <f t="shared" si="29"/>
        <v>1</v>
      </c>
      <c r="C166" s="8">
        <v>1</v>
      </c>
      <c r="D166" s="16">
        <v>0</v>
      </c>
    </row>
    <row r="167" spans="1:4" x14ac:dyDescent="0.2">
      <c r="A167" s="2"/>
      <c r="B167" s="8"/>
      <c r="C167" s="8"/>
      <c r="D167" s="9"/>
    </row>
    <row r="168" spans="1:4" x14ac:dyDescent="0.2">
      <c r="A168" s="3" t="s">
        <v>86</v>
      </c>
      <c r="B168" s="10">
        <f>B170+B171</f>
        <v>104</v>
      </c>
      <c r="C168" s="10">
        <f t="shared" ref="C168:D168" si="30">C170+C171</f>
        <v>88</v>
      </c>
      <c r="D168" s="11">
        <f t="shared" si="30"/>
        <v>16</v>
      </c>
    </row>
    <row r="169" spans="1:4" x14ac:dyDescent="0.2">
      <c r="A169" s="3"/>
      <c r="B169" s="8"/>
      <c r="C169" s="8"/>
      <c r="D169" s="9"/>
    </row>
    <row r="170" spans="1:4" x14ac:dyDescent="0.2">
      <c r="A170" s="2" t="s">
        <v>87</v>
      </c>
      <c r="B170" s="8">
        <f t="shared" ref="B170:B171" si="31">C170+D170</f>
        <v>31</v>
      </c>
      <c r="C170" s="8">
        <v>25</v>
      </c>
      <c r="D170" s="9">
        <v>6</v>
      </c>
    </row>
    <row r="171" spans="1:4" x14ac:dyDescent="0.2">
      <c r="A171" s="2" t="s">
        <v>88</v>
      </c>
      <c r="B171" s="8">
        <f t="shared" si="31"/>
        <v>73</v>
      </c>
      <c r="C171" s="8">
        <v>63</v>
      </c>
      <c r="D171" s="9">
        <v>10</v>
      </c>
    </row>
    <row r="172" spans="1:4" x14ac:dyDescent="0.2">
      <c r="A172" s="2"/>
      <c r="B172" s="8"/>
      <c r="C172" s="8"/>
      <c r="D172" s="9"/>
    </row>
    <row r="173" spans="1:4" x14ac:dyDescent="0.2">
      <c r="A173" s="3" t="s">
        <v>89</v>
      </c>
      <c r="B173" s="10">
        <f>B175</f>
        <v>15</v>
      </c>
      <c r="C173" s="10">
        <f t="shared" ref="C173:D173" si="32">C175</f>
        <v>8</v>
      </c>
      <c r="D173" s="11">
        <f t="shared" si="32"/>
        <v>7</v>
      </c>
    </row>
    <row r="174" spans="1:4" x14ac:dyDescent="0.2">
      <c r="A174" s="2"/>
      <c r="B174" s="8"/>
      <c r="C174" s="8"/>
      <c r="D174" s="9"/>
    </row>
    <row r="175" spans="1:4" x14ac:dyDescent="0.2">
      <c r="A175" s="2" t="s">
        <v>90</v>
      </c>
      <c r="B175" s="8">
        <f>C175+D175</f>
        <v>15</v>
      </c>
      <c r="C175" s="8">
        <v>8</v>
      </c>
      <c r="D175" s="9">
        <v>7</v>
      </c>
    </row>
    <row r="176" spans="1:4" x14ac:dyDescent="0.2">
      <c r="A176" s="2"/>
      <c r="B176" s="8"/>
      <c r="C176" s="8"/>
      <c r="D176" s="9"/>
    </row>
    <row r="177" spans="1:4" x14ac:dyDescent="0.2">
      <c r="A177" s="2"/>
      <c r="B177" s="8"/>
      <c r="C177" s="8"/>
      <c r="D177" s="9"/>
    </row>
    <row r="178" spans="1:4" x14ac:dyDescent="0.2">
      <c r="A178" s="1" t="s">
        <v>91</v>
      </c>
      <c r="B178" s="10">
        <f>B181+B186+B191+B195+B199+B219+B223+B228+B233+B254+B259+B263+B292+B296+B300+B304+B310+B314+B320+B381+B386+B390+B394+B399+B403+B408+B412+B442</f>
        <v>2938</v>
      </c>
      <c r="C178" s="10">
        <f>C181+C186+C191+C195+C199+C219+C223+C228+C233+C254+C259+C263+C292+C296+C300+C304+C310+C314+C320+C381+C386+C390+C394+C399+C403+C408+C412+C442</f>
        <v>1088</v>
      </c>
      <c r="D178" s="10">
        <f>D181+D186+D191+D195+D199+D219+D223+D228+D233+D254+D259+D263+D292+D296+D300+D304+D310+D314+D320+D381+D386+D390+D394+D399+D403+D408+D412+D442</f>
        <v>1850</v>
      </c>
    </row>
    <row r="179" spans="1:4" x14ac:dyDescent="0.2">
      <c r="A179" s="2" t="s">
        <v>57</v>
      </c>
      <c r="B179" s="8"/>
      <c r="C179" s="8"/>
      <c r="D179" s="9"/>
    </row>
    <row r="180" spans="1:4" x14ac:dyDescent="0.2">
      <c r="A180" s="2"/>
      <c r="B180" s="8"/>
      <c r="C180" s="8"/>
      <c r="D180" s="9"/>
    </row>
    <row r="181" spans="1:4" x14ac:dyDescent="0.2">
      <c r="A181" s="3" t="s">
        <v>92</v>
      </c>
      <c r="B181" s="10">
        <f>B183+B184</f>
        <v>58</v>
      </c>
      <c r="C181" s="10">
        <f t="shared" ref="C181:D181" si="33">C183+C184</f>
        <v>28</v>
      </c>
      <c r="D181" s="11">
        <f t="shared" si="33"/>
        <v>30</v>
      </c>
    </row>
    <row r="182" spans="1:4" x14ac:dyDescent="0.2">
      <c r="A182" s="2"/>
      <c r="B182" s="8"/>
      <c r="C182" s="8"/>
      <c r="D182" s="9"/>
    </row>
    <row r="183" spans="1:4" x14ac:dyDescent="0.2">
      <c r="A183" s="2" t="s">
        <v>93</v>
      </c>
      <c r="B183" s="8">
        <f>C183+D183</f>
        <v>43</v>
      </c>
      <c r="C183" s="8">
        <v>21</v>
      </c>
      <c r="D183" s="9">
        <v>22</v>
      </c>
    </row>
    <row r="184" spans="1:4" x14ac:dyDescent="0.2">
      <c r="A184" s="2" t="s">
        <v>94</v>
      </c>
      <c r="B184" s="8">
        <f>C184+D184</f>
        <v>15</v>
      </c>
      <c r="C184" s="8">
        <v>7</v>
      </c>
      <c r="D184" s="9">
        <v>8</v>
      </c>
    </row>
    <row r="185" spans="1:4" x14ac:dyDescent="0.2">
      <c r="A185" s="2"/>
      <c r="B185" s="8"/>
      <c r="C185" s="8"/>
      <c r="D185" s="9"/>
    </row>
    <row r="186" spans="1:4" x14ac:dyDescent="0.2">
      <c r="A186" s="3" t="s">
        <v>3</v>
      </c>
      <c r="B186" s="10">
        <f>B188+B189</f>
        <v>30</v>
      </c>
      <c r="C186" s="10">
        <f t="shared" ref="C186:D186" si="34">C188+C189</f>
        <v>12</v>
      </c>
      <c r="D186" s="11">
        <f t="shared" si="34"/>
        <v>18</v>
      </c>
    </row>
    <row r="187" spans="1:4" x14ac:dyDescent="0.2">
      <c r="A187" s="3"/>
      <c r="B187" s="8"/>
      <c r="C187" s="8"/>
      <c r="D187" s="9"/>
    </row>
    <row r="188" spans="1:4" x14ac:dyDescent="0.2">
      <c r="A188" s="2" t="s">
        <v>95</v>
      </c>
      <c r="B188" s="8">
        <f>C188+D188</f>
        <v>10</v>
      </c>
      <c r="C188" s="8">
        <v>6</v>
      </c>
      <c r="D188" s="9">
        <v>4</v>
      </c>
    </row>
    <row r="189" spans="1:4" x14ac:dyDescent="0.2">
      <c r="A189" s="2" t="s">
        <v>96</v>
      </c>
      <c r="B189" s="8">
        <f>C189+D189</f>
        <v>20</v>
      </c>
      <c r="C189" s="8">
        <v>6</v>
      </c>
      <c r="D189" s="9">
        <v>14</v>
      </c>
    </row>
    <row r="190" spans="1:4" x14ac:dyDescent="0.2">
      <c r="A190" s="2"/>
      <c r="B190" s="8"/>
      <c r="C190" s="8"/>
      <c r="D190" s="9"/>
    </row>
    <row r="191" spans="1:4" x14ac:dyDescent="0.2">
      <c r="A191" s="3" t="s">
        <v>97</v>
      </c>
      <c r="B191" s="10">
        <f>B193</f>
        <v>13</v>
      </c>
      <c r="C191" s="10">
        <f t="shared" ref="C191:D191" si="35">C193</f>
        <v>9</v>
      </c>
      <c r="D191" s="11">
        <f t="shared" si="35"/>
        <v>4</v>
      </c>
    </row>
    <row r="192" spans="1:4" x14ac:dyDescent="0.2">
      <c r="A192" s="2"/>
      <c r="B192" s="8"/>
      <c r="C192" s="8"/>
      <c r="D192" s="9"/>
    </row>
    <row r="193" spans="1:4" x14ac:dyDescent="0.2">
      <c r="A193" s="2" t="s">
        <v>98</v>
      </c>
      <c r="B193" s="8">
        <f>C193+D193</f>
        <v>13</v>
      </c>
      <c r="C193" s="8">
        <v>9</v>
      </c>
      <c r="D193" s="9">
        <v>4</v>
      </c>
    </row>
    <row r="194" spans="1:4" x14ac:dyDescent="0.2">
      <c r="A194" s="2"/>
      <c r="B194" s="8"/>
      <c r="C194" s="8"/>
      <c r="D194" s="9"/>
    </row>
    <row r="195" spans="1:4" x14ac:dyDescent="0.2">
      <c r="A195" s="3" t="s">
        <v>6</v>
      </c>
      <c r="B195" s="10">
        <f>B197</f>
        <v>36</v>
      </c>
      <c r="C195" s="10">
        <f t="shared" ref="C195:D195" si="36">C197</f>
        <v>12</v>
      </c>
      <c r="D195" s="11">
        <f t="shared" si="36"/>
        <v>24</v>
      </c>
    </row>
    <row r="196" spans="1:4" x14ac:dyDescent="0.2">
      <c r="A196" s="2"/>
      <c r="B196" s="8"/>
      <c r="C196" s="8"/>
      <c r="D196" s="9"/>
    </row>
    <row r="197" spans="1:4" x14ac:dyDescent="0.2">
      <c r="A197" s="2" t="s">
        <v>99</v>
      </c>
      <c r="B197" s="8">
        <f>C197+D197</f>
        <v>36</v>
      </c>
      <c r="C197" s="8">
        <v>12</v>
      </c>
      <c r="D197" s="9">
        <v>24</v>
      </c>
    </row>
    <row r="198" spans="1:4" x14ac:dyDescent="0.2">
      <c r="A198" s="2"/>
      <c r="B198" s="8"/>
      <c r="C198" s="8"/>
      <c r="D198" s="9"/>
    </row>
    <row r="199" spans="1:4" x14ac:dyDescent="0.2">
      <c r="A199" s="3" t="s">
        <v>100</v>
      </c>
      <c r="B199" s="10">
        <f>SUM(B201:B210)</f>
        <v>202</v>
      </c>
      <c r="C199" s="10">
        <f t="shared" ref="C199:D199" si="37">SUM(C201:C210)</f>
        <v>104</v>
      </c>
      <c r="D199" s="11">
        <f t="shared" si="37"/>
        <v>98</v>
      </c>
    </row>
    <row r="200" spans="1:4" x14ac:dyDescent="0.2">
      <c r="A200" s="2"/>
      <c r="B200" s="8"/>
      <c r="C200" s="8"/>
      <c r="D200" s="9"/>
    </row>
    <row r="201" spans="1:4" x14ac:dyDescent="0.2">
      <c r="A201" s="2" t="s">
        <v>101</v>
      </c>
      <c r="B201" s="8">
        <f>C201+D201</f>
        <v>26</v>
      </c>
      <c r="C201" s="8">
        <v>16</v>
      </c>
      <c r="D201" s="9">
        <v>10</v>
      </c>
    </row>
    <row r="202" spans="1:4" x14ac:dyDescent="0.2">
      <c r="A202" s="2" t="s">
        <v>102</v>
      </c>
      <c r="B202" s="8">
        <f t="shared" ref="B202:B210" si="38">C202+D202</f>
        <v>11</v>
      </c>
      <c r="C202" s="8">
        <v>11</v>
      </c>
      <c r="D202" s="16">
        <v>0</v>
      </c>
    </row>
    <row r="203" spans="1:4" x14ac:dyDescent="0.2">
      <c r="A203" s="2" t="s">
        <v>103</v>
      </c>
      <c r="B203" s="8">
        <f t="shared" si="38"/>
        <v>0</v>
      </c>
      <c r="C203" s="8"/>
      <c r="D203" s="9"/>
    </row>
    <row r="204" spans="1:4" x14ac:dyDescent="0.2">
      <c r="A204" s="2" t="s">
        <v>104</v>
      </c>
      <c r="B204" s="8">
        <f t="shared" si="38"/>
        <v>33</v>
      </c>
      <c r="C204" s="8">
        <v>24</v>
      </c>
      <c r="D204" s="9">
        <v>9</v>
      </c>
    </row>
    <row r="205" spans="1:4" x14ac:dyDescent="0.2">
      <c r="A205" s="2" t="s">
        <v>105</v>
      </c>
      <c r="B205" s="8">
        <f t="shared" si="38"/>
        <v>26</v>
      </c>
      <c r="C205" s="8">
        <v>12</v>
      </c>
      <c r="D205" s="9">
        <v>14</v>
      </c>
    </row>
    <row r="206" spans="1:4" x14ac:dyDescent="0.2">
      <c r="A206" s="2" t="s">
        <v>106</v>
      </c>
      <c r="B206" s="8">
        <f t="shared" si="38"/>
        <v>15</v>
      </c>
      <c r="C206" s="8">
        <v>6</v>
      </c>
      <c r="D206" s="9">
        <v>9</v>
      </c>
    </row>
    <row r="207" spans="1:4" x14ac:dyDescent="0.2">
      <c r="A207" s="2" t="s">
        <v>107</v>
      </c>
      <c r="B207" s="8">
        <f t="shared" si="38"/>
        <v>36</v>
      </c>
      <c r="C207" s="8">
        <v>17</v>
      </c>
      <c r="D207" s="9">
        <v>19</v>
      </c>
    </row>
    <row r="208" spans="1:4" x14ac:dyDescent="0.2">
      <c r="A208" s="2" t="s">
        <v>108</v>
      </c>
      <c r="B208" s="8">
        <f t="shared" si="38"/>
        <v>18</v>
      </c>
      <c r="C208" s="8">
        <v>7</v>
      </c>
      <c r="D208" s="9">
        <v>11</v>
      </c>
    </row>
    <row r="209" spans="1:4" x14ac:dyDescent="0.2">
      <c r="A209" s="2" t="s">
        <v>109</v>
      </c>
      <c r="B209" s="8">
        <f t="shared" si="38"/>
        <v>32</v>
      </c>
      <c r="C209" s="8">
        <v>7</v>
      </c>
      <c r="D209" s="9">
        <v>25</v>
      </c>
    </row>
    <row r="210" spans="1:4" x14ac:dyDescent="0.2">
      <c r="A210" s="2" t="s">
        <v>110</v>
      </c>
      <c r="B210" s="8">
        <f t="shared" si="38"/>
        <v>5</v>
      </c>
      <c r="C210" s="8">
        <v>4</v>
      </c>
      <c r="D210" s="9">
        <v>1</v>
      </c>
    </row>
    <row r="211" spans="1:4" x14ac:dyDescent="0.2">
      <c r="A211" s="85" t="s">
        <v>220</v>
      </c>
      <c r="B211" s="85"/>
      <c r="C211" s="85"/>
      <c r="D211" s="85"/>
    </row>
    <row r="212" spans="1:4" x14ac:dyDescent="0.2">
      <c r="A212" s="85" t="s">
        <v>221</v>
      </c>
      <c r="B212" s="85"/>
      <c r="C212" s="85"/>
      <c r="D212" s="85"/>
    </row>
    <row r="213" spans="1:4" x14ac:dyDescent="0.2">
      <c r="A213" s="85" t="s">
        <v>228</v>
      </c>
      <c r="B213" s="85"/>
      <c r="C213" s="85"/>
      <c r="D213" s="85"/>
    </row>
    <row r="214" spans="1:4" ht="13.5" thickBot="1" x14ac:dyDescent="0.25">
      <c r="A214" s="7"/>
      <c r="B214" s="7"/>
      <c r="C214" s="7"/>
      <c r="D214" s="7"/>
    </row>
    <row r="215" spans="1:4" ht="13.5" thickTop="1" x14ac:dyDescent="0.2">
      <c r="A215" s="17"/>
      <c r="B215" s="18"/>
      <c r="C215" s="86" t="s">
        <v>223</v>
      </c>
      <c r="D215" s="87"/>
    </row>
    <row r="216" spans="1:4" x14ac:dyDescent="0.2">
      <c r="A216" s="17" t="s">
        <v>227</v>
      </c>
      <c r="B216" s="19" t="s">
        <v>226</v>
      </c>
      <c r="C216" s="19"/>
      <c r="D216" s="19"/>
    </row>
    <row r="217" spans="1:4" ht="13.5" thickBot="1" x14ac:dyDescent="0.25">
      <c r="A217" s="20"/>
      <c r="B217" s="21"/>
      <c r="C217" s="22" t="s">
        <v>224</v>
      </c>
      <c r="D217" s="22" t="s">
        <v>225</v>
      </c>
    </row>
    <row r="218" spans="1:4" ht="13.5" thickTop="1" x14ac:dyDescent="0.2">
      <c r="A218" s="2"/>
      <c r="B218" s="8"/>
      <c r="C218" s="8"/>
      <c r="D218" s="9"/>
    </row>
    <row r="219" spans="1:4" x14ac:dyDescent="0.2">
      <c r="A219" s="3" t="s">
        <v>111</v>
      </c>
      <c r="B219" s="10">
        <f>B221</f>
        <v>19</v>
      </c>
      <c r="C219" s="10">
        <f t="shared" ref="C219:D219" si="39">C221</f>
        <v>12</v>
      </c>
      <c r="D219" s="11">
        <f t="shared" si="39"/>
        <v>7</v>
      </c>
    </row>
    <row r="220" spans="1:4" x14ac:dyDescent="0.2">
      <c r="A220" s="2"/>
      <c r="B220" s="8"/>
      <c r="C220" s="8"/>
      <c r="D220" s="9"/>
    </row>
    <row r="221" spans="1:4" x14ac:dyDescent="0.2">
      <c r="A221" s="2" t="s">
        <v>112</v>
      </c>
      <c r="B221" s="8">
        <f>C221+D221</f>
        <v>19</v>
      </c>
      <c r="C221" s="8">
        <v>12</v>
      </c>
      <c r="D221" s="9">
        <v>7</v>
      </c>
    </row>
    <row r="222" spans="1:4" x14ac:dyDescent="0.2">
      <c r="A222" s="2"/>
      <c r="B222" s="8"/>
      <c r="C222" s="8"/>
      <c r="D222" s="9"/>
    </row>
    <row r="223" spans="1:4" x14ac:dyDescent="0.2">
      <c r="A223" s="3" t="s">
        <v>13</v>
      </c>
      <c r="B223" s="10">
        <f>B226</f>
        <v>147</v>
      </c>
      <c r="C223" s="10">
        <f t="shared" ref="C223:D223" si="40">C226</f>
        <v>90</v>
      </c>
      <c r="D223" s="11">
        <f t="shared" si="40"/>
        <v>57</v>
      </c>
    </row>
    <row r="224" spans="1:4" x14ac:dyDescent="0.2">
      <c r="A224" s="2"/>
      <c r="B224" s="8"/>
      <c r="C224" s="8"/>
      <c r="D224" s="9"/>
    </row>
    <row r="225" spans="1:4" x14ac:dyDescent="0.2">
      <c r="A225" s="2" t="s">
        <v>113</v>
      </c>
      <c r="B225" s="8"/>
      <c r="C225" s="8"/>
      <c r="D225" s="9"/>
    </row>
    <row r="226" spans="1:4" x14ac:dyDescent="0.2">
      <c r="A226" s="2" t="s">
        <v>114</v>
      </c>
      <c r="B226" s="8">
        <f>C226+D226</f>
        <v>147</v>
      </c>
      <c r="C226" s="8">
        <v>90</v>
      </c>
      <c r="D226" s="9">
        <v>57</v>
      </c>
    </row>
    <row r="227" spans="1:4" x14ac:dyDescent="0.2">
      <c r="A227" s="2"/>
      <c r="B227" s="8"/>
      <c r="C227" s="8"/>
      <c r="D227" s="9"/>
    </row>
    <row r="228" spans="1:4" x14ac:dyDescent="0.2">
      <c r="A228" s="3" t="s">
        <v>15</v>
      </c>
      <c r="B228" s="10">
        <f>B231</f>
        <v>53</v>
      </c>
      <c r="C228" s="10">
        <f t="shared" ref="C228:D228" si="41">C231</f>
        <v>2</v>
      </c>
      <c r="D228" s="11">
        <f t="shared" si="41"/>
        <v>51</v>
      </c>
    </row>
    <row r="229" spans="1:4" x14ac:dyDescent="0.2">
      <c r="A229" s="2"/>
      <c r="B229" s="8"/>
      <c r="C229" s="8"/>
      <c r="D229" s="9"/>
    </row>
    <row r="230" spans="1:4" x14ac:dyDescent="0.2">
      <c r="A230" s="2" t="s">
        <v>115</v>
      </c>
      <c r="B230" s="8"/>
      <c r="C230" s="8"/>
      <c r="D230" s="9"/>
    </row>
    <row r="231" spans="1:4" x14ac:dyDescent="0.2">
      <c r="A231" s="2" t="s">
        <v>116</v>
      </c>
      <c r="B231" s="8">
        <f>C231+D231</f>
        <v>53</v>
      </c>
      <c r="C231" s="8">
        <v>2</v>
      </c>
      <c r="D231" s="9">
        <v>51</v>
      </c>
    </row>
    <row r="232" spans="1:4" x14ac:dyDescent="0.2">
      <c r="A232" s="2"/>
      <c r="B232" s="8"/>
      <c r="C232" s="8"/>
      <c r="D232" s="9"/>
    </row>
    <row r="233" spans="1:4" x14ac:dyDescent="0.2">
      <c r="A233" s="3" t="s">
        <v>18</v>
      </c>
      <c r="B233" s="10">
        <f>SUM(B235:B252)</f>
        <v>481</v>
      </c>
      <c r="C233" s="10">
        <f t="shared" ref="C233:D233" si="42">SUM(C235:C252)</f>
        <v>179</v>
      </c>
      <c r="D233" s="11">
        <f t="shared" si="42"/>
        <v>302</v>
      </c>
    </row>
    <row r="234" spans="1:4" x14ac:dyDescent="0.2">
      <c r="A234" s="2"/>
      <c r="B234" s="8"/>
      <c r="C234" s="8"/>
      <c r="D234" s="9"/>
    </row>
    <row r="235" spans="1:4" x14ac:dyDescent="0.2">
      <c r="A235" s="2" t="s">
        <v>117</v>
      </c>
      <c r="B235" s="8">
        <f>C235+D235</f>
        <v>68</v>
      </c>
      <c r="C235" s="8">
        <v>17</v>
      </c>
      <c r="D235" s="9">
        <v>51</v>
      </c>
    </row>
    <row r="236" spans="1:4" x14ac:dyDescent="0.2">
      <c r="A236" s="2" t="s">
        <v>118</v>
      </c>
      <c r="B236" s="8">
        <f t="shared" ref="B236:B252" si="43">C236+D236</f>
        <v>22</v>
      </c>
      <c r="C236" s="8">
        <v>10</v>
      </c>
      <c r="D236" s="9">
        <v>12</v>
      </c>
    </row>
    <row r="237" spans="1:4" x14ac:dyDescent="0.2">
      <c r="A237" s="2" t="s">
        <v>119</v>
      </c>
      <c r="B237" s="8">
        <f t="shared" si="43"/>
        <v>16</v>
      </c>
      <c r="C237" s="8">
        <v>10</v>
      </c>
      <c r="D237" s="9">
        <v>6</v>
      </c>
    </row>
    <row r="238" spans="1:4" x14ac:dyDescent="0.2">
      <c r="A238" s="2" t="s">
        <v>120</v>
      </c>
      <c r="B238" s="8">
        <f t="shared" si="43"/>
        <v>14</v>
      </c>
      <c r="C238" s="8">
        <v>8</v>
      </c>
      <c r="D238" s="9">
        <v>6</v>
      </c>
    </row>
    <row r="239" spans="1:4" x14ac:dyDescent="0.2">
      <c r="A239" s="2" t="s">
        <v>121</v>
      </c>
      <c r="B239" s="8">
        <f t="shared" si="43"/>
        <v>21</v>
      </c>
      <c r="C239" s="8">
        <v>10</v>
      </c>
      <c r="D239" s="9">
        <v>11</v>
      </c>
    </row>
    <row r="240" spans="1:4" x14ac:dyDescent="0.2">
      <c r="A240" s="2" t="s">
        <v>122</v>
      </c>
      <c r="B240" s="8">
        <f t="shared" si="43"/>
        <v>14</v>
      </c>
      <c r="C240" s="8">
        <v>8</v>
      </c>
      <c r="D240" s="9">
        <v>6</v>
      </c>
    </row>
    <row r="241" spans="1:4" x14ac:dyDescent="0.2">
      <c r="A241" s="2" t="s">
        <v>123</v>
      </c>
      <c r="B241" s="8">
        <f t="shared" si="43"/>
        <v>13</v>
      </c>
      <c r="C241" s="8">
        <v>1</v>
      </c>
      <c r="D241" s="9">
        <v>12</v>
      </c>
    </row>
    <row r="242" spans="1:4" x14ac:dyDescent="0.2">
      <c r="A242" s="2" t="s">
        <v>124</v>
      </c>
      <c r="B242" s="8">
        <f t="shared" si="43"/>
        <v>32</v>
      </c>
      <c r="C242" s="8">
        <v>10</v>
      </c>
      <c r="D242" s="9">
        <v>22</v>
      </c>
    </row>
    <row r="243" spans="1:4" x14ac:dyDescent="0.2">
      <c r="A243" s="2" t="s">
        <v>125</v>
      </c>
      <c r="B243" s="8">
        <f t="shared" si="43"/>
        <v>19</v>
      </c>
      <c r="C243" s="8">
        <v>4</v>
      </c>
      <c r="D243" s="9">
        <v>15</v>
      </c>
    </row>
    <row r="244" spans="1:4" x14ac:dyDescent="0.2">
      <c r="A244" s="2" t="s">
        <v>126</v>
      </c>
      <c r="B244" s="8">
        <f t="shared" si="43"/>
        <v>20</v>
      </c>
      <c r="C244" s="8">
        <v>6</v>
      </c>
      <c r="D244" s="9">
        <v>14</v>
      </c>
    </row>
    <row r="245" spans="1:4" x14ac:dyDescent="0.2">
      <c r="A245" s="2" t="s">
        <v>127</v>
      </c>
      <c r="B245" s="8">
        <f t="shared" si="43"/>
        <v>90</v>
      </c>
      <c r="C245" s="8">
        <v>34</v>
      </c>
      <c r="D245" s="9">
        <v>56</v>
      </c>
    </row>
    <row r="246" spans="1:4" x14ac:dyDescent="0.2">
      <c r="A246" s="2" t="s">
        <v>128</v>
      </c>
      <c r="B246" s="8">
        <f t="shared" si="43"/>
        <v>53</v>
      </c>
      <c r="C246" s="8">
        <v>19</v>
      </c>
      <c r="D246" s="9">
        <v>34</v>
      </c>
    </row>
    <row r="247" spans="1:4" x14ac:dyDescent="0.2">
      <c r="A247" s="2" t="s">
        <v>129</v>
      </c>
      <c r="B247" s="8">
        <f t="shared" si="43"/>
        <v>31</v>
      </c>
      <c r="C247" s="8">
        <v>10</v>
      </c>
      <c r="D247" s="9">
        <v>21</v>
      </c>
    </row>
    <row r="248" spans="1:4" x14ac:dyDescent="0.2">
      <c r="A248" s="2" t="s">
        <v>130</v>
      </c>
      <c r="B248" s="8"/>
      <c r="C248" s="8"/>
      <c r="D248" s="9"/>
    </row>
    <row r="249" spans="1:4" x14ac:dyDescent="0.2">
      <c r="A249" s="2" t="s">
        <v>131</v>
      </c>
      <c r="B249" s="8">
        <f t="shared" si="43"/>
        <v>6</v>
      </c>
      <c r="C249" s="8">
        <v>3</v>
      </c>
      <c r="D249" s="9">
        <v>3</v>
      </c>
    </row>
    <row r="250" spans="1:4" x14ac:dyDescent="0.2">
      <c r="A250" s="2" t="s">
        <v>132</v>
      </c>
      <c r="B250" s="8">
        <f t="shared" si="43"/>
        <v>8</v>
      </c>
      <c r="C250" s="8">
        <v>7</v>
      </c>
      <c r="D250" s="9">
        <v>1</v>
      </c>
    </row>
    <row r="251" spans="1:4" x14ac:dyDescent="0.2">
      <c r="A251" s="2" t="s">
        <v>133</v>
      </c>
      <c r="B251" s="8">
        <f t="shared" si="43"/>
        <v>45</v>
      </c>
      <c r="C251" s="8">
        <v>20</v>
      </c>
      <c r="D251" s="9">
        <v>25</v>
      </c>
    </row>
    <row r="252" spans="1:4" x14ac:dyDescent="0.2">
      <c r="A252" s="2" t="s">
        <v>134</v>
      </c>
      <c r="B252" s="8">
        <f t="shared" si="43"/>
        <v>9</v>
      </c>
      <c r="C252" s="8">
        <v>2</v>
      </c>
      <c r="D252" s="9">
        <v>7</v>
      </c>
    </row>
    <row r="253" spans="1:4" x14ac:dyDescent="0.2">
      <c r="A253" s="2"/>
      <c r="B253" s="8"/>
      <c r="C253" s="8"/>
      <c r="D253" s="9"/>
    </row>
    <row r="254" spans="1:4" x14ac:dyDescent="0.2">
      <c r="A254" s="3" t="s">
        <v>23</v>
      </c>
      <c r="B254" s="10">
        <f>B256+B257</f>
        <v>73</v>
      </c>
      <c r="C254" s="10">
        <f t="shared" ref="C254:D254" si="44">C256+C257</f>
        <v>24</v>
      </c>
      <c r="D254" s="11">
        <f t="shared" si="44"/>
        <v>49</v>
      </c>
    </row>
    <row r="255" spans="1:4" x14ac:dyDescent="0.2">
      <c r="A255" s="2"/>
      <c r="B255" s="8"/>
      <c r="C255" s="8"/>
      <c r="D255" s="9"/>
    </row>
    <row r="256" spans="1:4" x14ac:dyDescent="0.2">
      <c r="A256" s="2" t="s">
        <v>135</v>
      </c>
      <c r="B256" s="8">
        <f>C256+D256</f>
        <v>34</v>
      </c>
      <c r="C256" s="8">
        <v>15</v>
      </c>
      <c r="D256" s="9">
        <v>19</v>
      </c>
    </row>
    <row r="257" spans="1:4" x14ac:dyDescent="0.2">
      <c r="A257" s="2" t="s">
        <v>136</v>
      </c>
      <c r="B257" s="8">
        <f>C257+D257</f>
        <v>39</v>
      </c>
      <c r="C257" s="8">
        <v>9</v>
      </c>
      <c r="D257" s="9">
        <v>30</v>
      </c>
    </row>
    <row r="258" spans="1:4" x14ac:dyDescent="0.2">
      <c r="A258" s="2"/>
      <c r="B258" s="8"/>
      <c r="C258" s="8"/>
      <c r="D258" s="9"/>
    </row>
    <row r="259" spans="1:4" x14ac:dyDescent="0.2">
      <c r="A259" s="3" t="s">
        <v>137</v>
      </c>
      <c r="B259" s="10">
        <f>B261</f>
        <v>35</v>
      </c>
      <c r="C259" s="10">
        <f t="shared" ref="C259:D259" si="45">C261</f>
        <v>10</v>
      </c>
      <c r="D259" s="11">
        <f t="shared" si="45"/>
        <v>25</v>
      </c>
    </row>
    <row r="260" spans="1:4" x14ac:dyDescent="0.2">
      <c r="A260" s="2"/>
      <c r="B260" s="8"/>
      <c r="C260" s="8"/>
      <c r="D260" s="9"/>
    </row>
    <row r="261" spans="1:4" x14ac:dyDescent="0.2">
      <c r="A261" s="2" t="s">
        <v>138</v>
      </c>
      <c r="B261" s="8">
        <f>C261+D261</f>
        <v>35</v>
      </c>
      <c r="C261" s="8">
        <v>10</v>
      </c>
      <c r="D261" s="9">
        <v>25</v>
      </c>
    </row>
    <row r="262" spans="1:4" x14ac:dyDescent="0.2">
      <c r="A262" s="2"/>
      <c r="B262" s="8"/>
      <c r="C262" s="8"/>
      <c r="D262" s="9"/>
    </row>
    <row r="263" spans="1:4" x14ac:dyDescent="0.2">
      <c r="A263" s="3" t="s">
        <v>39</v>
      </c>
      <c r="B263" s="10">
        <f>B265+B267</f>
        <v>228</v>
      </c>
      <c r="C263" s="10">
        <f t="shared" ref="C263:D263" si="46">C265+C267</f>
        <v>108</v>
      </c>
      <c r="D263" s="11">
        <f t="shared" si="46"/>
        <v>120</v>
      </c>
    </row>
    <row r="264" spans="1:4" x14ac:dyDescent="0.2">
      <c r="A264" s="2"/>
      <c r="B264" s="8"/>
      <c r="C264" s="8"/>
      <c r="D264" s="9"/>
    </row>
    <row r="265" spans="1:4" x14ac:dyDescent="0.2">
      <c r="A265" s="2" t="s">
        <v>40</v>
      </c>
      <c r="B265" s="8">
        <f>C265+D265</f>
        <v>18</v>
      </c>
      <c r="C265" s="8">
        <v>6</v>
      </c>
      <c r="D265" s="9">
        <v>12</v>
      </c>
    </row>
    <row r="266" spans="1:4" x14ac:dyDescent="0.2">
      <c r="A266" s="2"/>
      <c r="B266" s="8"/>
      <c r="C266" s="8"/>
      <c r="D266" s="9"/>
    </row>
    <row r="267" spans="1:4" x14ac:dyDescent="0.2">
      <c r="A267" s="3" t="s">
        <v>41</v>
      </c>
      <c r="B267" s="10">
        <f>B269+B272+B275</f>
        <v>210</v>
      </c>
      <c r="C267" s="10">
        <f t="shared" ref="C267:D267" si="47">C269+C272+C275</f>
        <v>102</v>
      </c>
      <c r="D267" s="11">
        <f t="shared" si="47"/>
        <v>108</v>
      </c>
    </row>
    <row r="268" spans="1:4" x14ac:dyDescent="0.2">
      <c r="A268" s="2"/>
      <c r="B268" s="8"/>
      <c r="C268" s="8"/>
      <c r="D268" s="9"/>
    </row>
    <row r="269" spans="1:4" x14ac:dyDescent="0.2">
      <c r="A269" s="3" t="s">
        <v>42</v>
      </c>
      <c r="B269" s="10">
        <f>B270</f>
        <v>65</v>
      </c>
      <c r="C269" s="10">
        <f t="shared" ref="C269:D269" si="48">C270</f>
        <v>28</v>
      </c>
      <c r="D269" s="11">
        <f t="shared" si="48"/>
        <v>37</v>
      </c>
    </row>
    <row r="270" spans="1:4" x14ac:dyDescent="0.2">
      <c r="A270" s="2" t="s">
        <v>139</v>
      </c>
      <c r="B270" s="8">
        <f>C270+D270</f>
        <v>65</v>
      </c>
      <c r="C270" s="8">
        <v>28</v>
      </c>
      <c r="D270" s="9">
        <v>37</v>
      </c>
    </row>
    <row r="271" spans="1:4" x14ac:dyDescent="0.2">
      <c r="A271" s="2"/>
      <c r="B271" s="8"/>
      <c r="C271" s="8"/>
      <c r="D271" s="9"/>
    </row>
    <row r="272" spans="1:4" x14ac:dyDescent="0.2">
      <c r="A272" s="3" t="s">
        <v>68</v>
      </c>
      <c r="B272" s="10">
        <f>B273</f>
        <v>2</v>
      </c>
      <c r="C272" s="10">
        <f t="shared" ref="C272:D272" si="49">C273</f>
        <v>1</v>
      </c>
      <c r="D272" s="11">
        <f t="shared" si="49"/>
        <v>1</v>
      </c>
    </row>
    <row r="273" spans="1:4" x14ac:dyDescent="0.2">
      <c r="A273" s="2" t="s">
        <v>140</v>
      </c>
      <c r="B273" s="8">
        <f>C273+D273</f>
        <v>2</v>
      </c>
      <c r="C273" s="8">
        <v>1</v>
      </c>
      <c r="D273" s="9">
        <v>1</v>
      </c>
    </row>
    <row r="274" spans="1:4" x14ac:dyDescent="0.2">
      <c r="A274" s="2"/>
      <c r="B274" s="8"/>
      <c r="C274" s="8"/>
      <c r="D274" s="9"/>
    </row>
    <row r="275" spans="1:4" x14ac:dyDescent="0.2">
      <c r="A275" s="3" t="s">
        <v>37</v>
      </c>
      <c r="B275" s="10">
        <f>SUM(B277:B290)</f>
        <v>143</v>
      </c>
      <c r="C275" s="10">
        <f t="shared" ref="C275:D275" si="50">SUM(C277:C290)</f>
        <v>73</v>
      </c>
      <c r="D275" s="11">
        <f t="shared" si="50"/>
        <v>70</v>
      </c>
    </row>
    <row r="276" spans="1:4" x14ac:dyDescent="0.2">
      <c r="A276" s="2" t="s">
        <v>141</v>
      </c>
      <c r="B276" s="8"/>
      <c r="C276" s="8"/>
      <c r="D276" s="9"/>
    </row>
    <row r="277" spans="1:4" x14ac:dyDescent="0.2">
      <c r="A277" s="2" t="s">
        <v>142</v>
      </c>
      <c r="B277" s="8">
        <f>C277+D277</f>
        <v>14</v>
      </c>
      <c r="C277" s="8">
        <v>4</v>
      </c>
      <c r="D277" s="9">
        <v>10</v>
      </c>
    </row>
    <row r="278" spans="1:4" x14ac:dyDescent="0.2">
      <c r="A278" s="2" t="s">
        <v>143</v>
      </c>
      <c r="B278" s="8">
        <f t="shared" ref="B278:B290" si="51">C278+D278</f>
        <v>26</v>
      </c>
      <c r="C278" s="8">
        <v>9</v>
      </c>
      <c r="D278" s="9">
        <v>17</v>
      </c>
    </row>
    <row r="279" spans="1:4" x14ac:dyDescent="0.2">
      <c r="A279" s="2" t="s">
        <v>144</v>
      </c>
      <c r="B279" s="8">
        <f t="shared" si="51"/>
        <v>38</v>
      </c>
      <c r="C279" s="8">
        <v>25</v>
      </c>
      <c r="D279" s="9">
        <v>13</v>
      </c>
    </row>
    <row r="280" spans="1:4" x14ac:dyDescent="0.2">
      <c r="A280" s="2"/>
      <c r="B280" s="8"/>
      <c r="C280" s="8"/>
      <c r="D280" s="9"/>
    </row>
    <row r="281" spans="1:4" x14ac:dyDescent="0.2">
      <c r="A281" s="85" t="s">
        <v>220</v>
      </c>
      <c r="B281" s="85"/>
      <c r="C281" s="85"/>
      <c r="D281" s="85"/>
    </row>
    <row r="282" spans="1:4" x14ac:dyDescent="0.2">
      <c r="A282" s="85" t="s">
        <v>221</v>
      </c>
      <c r="B282" s="85"/>
      <c r="C282" s="85"/>
      <c r="D282" s="85"/>
    </row>
    <row r="283" spans="1:4" x14ac:dyDescent="0.2">
      <c r="A283" s="85" t="s">
        <v>228</v>
      </c>
      <c r="B283" s="85"/>
      <c r="C283" s="85"/>
      <c r="D283" s="85"/>
    </row>
    <row r="284" spans="1:4" ht="13.5" thickBot="1" x14ac:dyDescent="0.25">
      <c r="A284" s="7"/>
      <c r="B284" s="7"/>
      <c r="C284" s="7"/>
      <c r="D284" s="7"/>
    </row>
    <row r="285" spans="1:4" ht="13.5" thickTop="1" x14ac:dyDescent="0.2">
      <c r="A285" s="17"/>
      <c r="B285" s="18"/>
      <c r="C285" s="86" t="s">
        <v>223</v>
      </c>
      <c r="D285" s="87"/>
    </row>
    <row r="286" spans="1:4" x14ac:dyDescent="0.2">
      <c r="A286" s="17" t="s">
        <v>227</v>
      </c>
      <c r="B286" s="19" t="s">
        <v>226</v>
      </c>
      <c r="C286" s="19"/>
      <c r="D286" s="19"/>
    </row>
    <row r="287" spans="1:4" ht="13.5" thickBot="1" x14ac:dyDescent="0.25">
      <c r="A287" s="20"/>
      <c r="B287" s="21"/>
      <c r="C287" s="22" t="s">
        <v>224</v>
      </c>
      <c r="D287" s="22" t="s">
        <v>225</v>
      </c>
    </row>
    <row r="288" spans="1:4" ht="13.5" thickTop="1" x14ac:dyDescent="0.2">
      <c r="A288" s="2"/>
      <c r="B288" s="8"/>
      <c r="C288" s="8"/>
      <c r="D288" s="9"/>
    </row>
    <row r="289" spans="1:4" x14ac:dyDescent="0.2">
      <c r="A289" s="2" t="s">
        <v>145</v>
      </c>
      <c r="B289" s="8">
        <f t="shared" si="51"/>
        <v>47</v>
      </c>
      <c r="C289" s="8">
        <v>28</v>
      </c>
      <c r="D289" s="9">
        <v>19</v>
      </c>
    </row>
    <row r="290" spans="1:4" x14ac:dyDescent="0.2">
      <c r="A290" s="2" t="s">
        <v>146</v>
      </c>
      <c r="B290" s="8">
        <f t="shared" si="51"/>
        <v>18</v>
      </c>
      <c r="C290" s="8">
        <v>7</v>
      </c>
      <c r="D290" s="9">
        <v>11</v>
      </c>
    </row>
    <row r="291" spans="1:4" x14ac:dyDescent="0.2">
      <c r="A291" s="2"/>
      <c r="B291" s="8"/>
      <c r="C291" s="8"/>
      <c r="D291" s="9"/>
    </row>
    <row r="292" spans="1:4" x14ac:dyDescent="0.2">
      <c r="A292" s="3" t="s">
        <v>147</v>
      </c>
      <c r="B292" s="10">
        <f>B294</f>
        <v>46</v>
      </c>
      <c r="C292" s="10">
        <f t="shared" ref="C292:D292" si="52">C294</f>
        <v>14</v>
      </c>
      <c r="D292" s="11">
        <f t="shared" si="52"/>
        <v>32</v>
      </c>
    </row>
    <row r="293" spans="1:4" x14ac:dyDescent="0.2">
      <c r="A293" s="2"/>
      <c r="B293" s="8"/>
      <c r="C293" s="8"/>
      <c r="D293" s="9"/>
    </row>
    <row r="294" spans="1:4" x14ac:dyDescent="0.2">
      <c r="A294" s="2" t="s">
        <v>148</v>
      </c>
      <c r="B294" s="8">
        <f>C294+D294</f>
        <v>46</v>
      </c>
      <c r="C294" s="8">
        <v>14</v>
      </c>
      <c r="D294" s="9">
        <v>32</v>
      </c>
    </row>
    <row r="295" spans="1:4" x14ac:dyDescent="0.2">
      <c r="A295" s="2"/>
      <c r="B295" s="8"/>
      <c r="C295" s="8"/>
      <c r="D295" s="9"/>
    </row>
    <row r="296" spans="1:4" x14ac:dyDescent="0.2">
      <c r="A296" s="3" t="s">
        <v>149</v>
      </c>
      <c r="B296" s="10">
        <f>B298</f>
        <v>130</v>
      </c>
      <c r="C296" s="10">
        <f t="shared" ref="C296:D296" si="53">C298</f>
        <v>35</v>
      </c>
      <c r="D296" s="11">
        <f t="shared" si="53"/>
        <v>95</v>
      </c>
    </row>
    <row r="297" spans="1:4" x14ac:dyDescent="0.2">
      <c r="A297" s="2"/>
      <c r="B297" s="8"/>
      <c r="C297" s="8"/>
      <c r="D297" s="9"/>
    </row>
    <row r="298" spans="1:4" x14ac:dyDescent="0.2">
      <c r="A298" s="2" t="s">
        <v>150</v>
      </c>
      <c r="B298" s="8">
        <f>C298+D298</f>
        <v>130</v>
      </c>
      <c r="C298" s="8">
        <v>35</v>
      </c>
      <c r="D298" s="9">
        <v>95</v>
      </c>
    </row>
    <row r="299" spans="1:4" x14ac:dyDescent="0.2">
      <c r="A299" s="2"/>
      <c r="B299" s="8"/>
      <c r="C299" s="8"/>
      <c r="D299" s="9"/>
    </row>
    <row r="300" spans="1:4" x14ac:dyDescent="0.2">
      <c r="A300" s="3" t="s">
        <v>151</v>
      </c>
      <c r="B300" s="10">
        <f>B302</f>
        <v>25</v>
      </c>
      <c r="C300" s="10">
        <f t="shared" ref="C300:D300" si="54">C302</f>
        <v>0</v>
      </c>
      <c r="D300" s="11">
        <f t="shared" si="54"/>
        <v>25</v>
      </c>
    </row>
    <row r="301" spans="1:4" x14ac:dyDescent="0.2">
      <c r="A301" s="2"/>
      <c r="B301" s="8"/>
      <c r="C301" s="8"/>
      <c r="D301" s="9"/>
    </row>
    <row r="302" spans="1:4" x14ac:dyDescent="0.2">
      <c r="A302" s="2" t="s">
        <v>152</v>
      </c>
      <c r="B302" s="8">
        <f>C302+D302</f>
        <v>25</v>
      </c>
      <c r="C302" s="15">
        <v>0</v>
      </c>
      <c r="D302" s="9">
        <v>25</v>
      </c>
    </row>
    <row r="303" spans="1:4" x14ac:dyDescent="0.2">
      <c r="A303" s="2"/>
      <c r="B303" s="8"/>
      <c r="C303" s="8"/>
      <c r="D303" s="9"/>
    </row>
    <row r="304" spans="1:4" x14ac:dyDescent="0.2">
      <c r="A304" s="3" t="s">
        <v>153</v>
      </c>
      <c r="B304" s="10">
        <f>B306+B307+B308</f>
        <v>69</v>
      </c>
      <c r="C304" s="10">
        <f t="shared" ref="C304:D304" si="55">C306+C307+C308</f>
        <v>28</v>
      </c>
      <c r="D304" s="11">
        <f t="shared" si="55"/>
        <v>41</v>
      </c>
    </row>
    <row r="305" spans="1:4" x14ac:dyDescent="0.2">
      <c r="A305" s="3"/>
      <c r="B305" s="8"/>
      <c r="C305" s="8"/>
      <c r="D305" s="9"/>
    </row>
    <row r="306" spans="1:4" x14ac:dyDescent="0.2">
      <c r="A306" s="2" t="s">
        <v>154</v>
      </c>
      <c r="B306" s="8">
        <f>C306+D306</f>
        <v>27</v>
      </c>
      <c r="C306" s="8">
        <v>12</v>
      </c>
      <c r="D306" s="9">
        <v>15</v>
      </c>
    </row>
    <row r="307" spans="1:4" x14ac:dyDescent="0.2">
      <c r="A307" s="2" t="s">
        <v>155</v>
      </c>
      <c r="B307" s="8">
        <f t="shared" ref="B307:B308" si="56">C307+D307</f>
        <v>22</v>
      </c>
      <c r="C307" s="8">
        <v>7</v>
      </c>
      <c r="D307" s="9">
        <v>15</v>
      </c>
    </row>
    <row r="308" spans="1:4" x14ac:dyDescent="0.2">
      <c r="A308" s="2" t="s">
        <v>156</v>
      </c>
      <c r="B308" s="8">
        <f t="shared" si="56"/>
        <v>20</v>
      </c>
      <c r="C308" s="8">
        <v>9</v>
      </c>
      <c r="D308" s="9">
        <v>11</v>
      </c>
    </row>
    <row r="309" spans="1:4" x14ac:dyDescent="0.2">
      <c r="A309" s="2"/>
      <c r="B309" s="8"/>
      <c r="C309" s="8"/>
      <c r="D309" s="9"/>
    </row>
    <row r="310" spans="1:4" x14ac:dyDescent="0.2">
      <c r="A310" s="3" t="s">
        <v>157</v>
      </c>
      <c r="B310" s="10">
        <f>B312</f>
        <v>16</v>
      </c>
      <c r="C310" s="10">
        <f t="shared" ref="C310:D310" si="57">C312</f>
        <v>4</v>
      </c>
      <c r="D310" s="11">
        <f t="shared" si="57"/>
        <v>12</v>
      </c>
    </row>
    <row r="311" spans="1:4" x14ac:dyDescent="0.2">
      <c r="A311" s="2"/>
      <c r="B311" s="8"/>
      <c r="C311" s="8"/>
      <c r="D311" s="9"/>
    </row>
    <row r="312" spans="1:4" x14ac:dyDescent="0.2">
      <c r="A312" s="2" t="s">
        <v>158</v>
      </c>
      <c r="B312" s="8">
        <f>C312+D312</f>
        <v>16</v>
      </c>
      <c r="C312" s="8">
        <v>4</v>
      </c>
      <c r="D312" s="9">
        <v>12</v>
      </c>
    </row>
    <row r="313" spans="1:4" x14ac:dyDescent="0.2">
      <c r="A313" s="2"/>
      <c r="B313" s="8"/>
      <c r="C313" s="8"/>
      <c r="D313" s="9"/>
    </row>
    <row r="314" spans="1:4" x14ac:dyDescent="0.2">
      <c r="A314" s="3" t="s">
        <v>159</v>
      </c>
      <c r="B314" s="10">
        <f>B316+B317+B318</f>
        <v>127</v>
      </c>
      <c r="C314" s="10">
        <f t="shared" ref="C314:D314" si="58">C316+C317+C318</f>
        <v>38</v>
      </c>
      <c r="D314" s="11">
        <f t="shared" si="58"/>
        <v>89</v>
      </c>
    </row>
    <row r="315" spans="1:4" x14ac:dyDescent="0.2">
      <c r="A315" s="2"/>
      <c r="B315" s="8"/>
      <c r="C315" s="8"/>
      <c r="D315" s="9"/>
    </row>
    <row r="316" spans="1:4" x14ac:dyDescent="0.2">
      <c r="A316" s="2" t="s">
        <v>160</v>
      </c>
      <c r="B316" s="8">
        <f>C316+D316</f>
        <v>14</v>
      </c>
      <c r="C316" s="8">
        <v>4</v>
      </c>
      <c r="D316" s="9">
        <v>10</v>
      </c>
    </row>
    <row r="317" spans="1:4" x14ac:dyDescent="0.2">
      <c r="A317" s="2" t="s">
        <v>161</v>
      </c>
      <c r="B317" s="8">
        <f t="shared" ref="B317:B318" si="59">C317+D317</f>
        <v>67</v>
      </c>
      <c r="C317" s="8">
        <v>22</v>
      </c>
      <c r="D317" s="9">
        <v>45</v>
      </c>
    </row>
    <row r="318" spans="1:4" x14ac:dyDescent="0.2">
      <c r="A318" s="2" t="s">
        <v>162</v>
      </c>
      <c r="B318" s="8">
        <f t="shared" si="59"/>
        <v>46</v>
      </c>
      <c r="C318" s="8">
        <v>12</v>
      </c>
      <c r="D318" s="9">
        <v>34</v>
      </c>
    </row>
    <row r="319" spans="1:4" x14ac:dyDescent="0.2">
      <c r="A319" s="2"/>
      <c r="B319" s="8"/>
      <c r="C319" s="8"/>
      <c r="D319" s="9"/>
    </row>
    <row r="320" spans="1:4" x14ac:dyDescent="0.2">
      <c r="A320" s="3" t="s">
        <v>262</v>
      </c>
      <c r="B320" s="10">
        <f>B322+B331+B337+B348+B359+B367+B373</f>
        <v>919</v>
      </c>
      <c r="C320" s="10">
        <f>C322+C331+C337+C348+C359+C367+C373</f>
        <v>298</v>
      </c>
      <c r="D320" s="11">
        <f>D322+D331+D337+D348+D359+D367+D373</f>
        <v>621</v>
      </c>
    </row>
    <row r="321" spans="1:4" x14ac:dyDescent="0.2">
      <c r="A321" s="2"/>
      <c r="B321" s="8"/>
      <c r="C321" s="8"/>
      <c r="D321" s="9"/>
    </row>
    <row r="322" spans="1:4" x14ac:dyDescent="0.2">
      <c r="A322" s="3" t="s">
        <v>163</v>
      </c>
      <c r="B322" s="10">
        <f>SUM(B323:B329)</f>
        <v>173</v>
      </c>
      <c r="C322" s="10">
        <f t="shared" ref="C322:D322" si="60">SUM(C323:C329)</f>
        <v>82</v>
      </c>
      <c r="D322" s="11">
        <f t="shared" si="60"/>
        <v>91</v>
      </c>
    </row>
    <row r="323" spans="1:4" x14ac:dyDescent="0.2">
      <c r="A323" s="2" t="s">
        <v>164</v>
      </c>
      <c r="B323" s="8">
        <f>C323+D323</f>
        <v>20</v>
      </c>
      <c r="C323" s="8">
        <v>7</v>
      </c>
      <c r="D323" s="9">
        <v>13</v>
      </c>
    </row>
    <row r="324" spans="1:4" x14ac:dyDescent="0.2">
      <c r="A324" s="2" t="s">
        <v>165</v>
      </c>
      <c r="B324" s="8">
        <f t="shared" ref="B324:B329" si="61">C324+D324</f>
        <v>56</v>
      </c>
      <c r="C324" s="8">
        <v>56</v>
      </c>
      <c r="D324" s="9">
        <v>0</v>
      </c>
    </row>
    <row r="325" spans="1:4" x14ac:dyDescent="0.2">
      <c r="A325" s="2" t="s">
        <v>166</v>
      </c>
      <c r="B325" s="8">
        <f t="shared" si="61"/>
        <v>20</v>
      </c>
      <c r="C325" s="8">
        <v>6</v>
      </c>
      <c r="D325" s="9">
        <v>14</v>
      </c>
    </row>
    <row r="326" spans="1:4" x14ac:dyDescent="0.2">
      <c r="A326" s="2" t="s">
        <v>258</v>
      </c>
      <c r="B326" s="8"/>
      <c r="C326" s="8"/>
      <c r="D326" s="9"/>
    </row>
    <row r="327" spans="1:4" x14ac:dyDescent="0.2">
      <c r="A327" s="2" t="s">
        <v>259</v>
      </c>
      <c r="B327" s="8">
        <f t="shared" si="61"/>
        <v>32</v>
      </c>
      <c r="C327" s="8">
        <v>7</v>
      </c>
      <c r="D327" s="9">
        <v>25</v>
      </c>
    </row>
    <row r="328" spans="1:4" x14ac:dyDescent="0.2">
      <c r="A328" s="2" t="s">
        <v>167</v>
      </c>
      <c r="B328" s="8">
        <f t="shared" si="61"/>
        <v>4</v>
      </c>
      <c r="C328" s="15">
        <v>0</v>
      </c>
      <c r="D328" s="9">
        <v>4</v>
      </c>
    </row>
    <row r="329" spans="1:4" x14ac:dyDescent="0.2">
      <c r="A329" s="2" t="s">
        <v>168</v>
      </c>
      <c r="B329" s="8">
        <f t="shared" si="61"/>
        <v>41</v>
      </c>
      <c r="C329" s="8">
        <v>6</v>
      </c>
      <c r="D329" s="9">
        <v>35</v>
      </c>
    </row>
    <row r="330" spans="1:4" x14ac:dyDescent="0.2">
      <c r="A330" s="2" t="s">
        <v>169</v>
      </c>
      <c r="B330" s="8"/>
      <c r="C330" s="8"/>
      <c r="D330" s="9"/>
    </row>
    <row r="331" spans="1:4" x14ac:dyDescent="0.2">
      <c r="A331" s="3" t="s">
        <v>170</v>
      </c>
      <c r="B331" s="10">
        <f>B332+B333+B335</f>
        <v>77</v>
      </c>
      <c r="C331" s="10">
        <f t="shared" ref="C331:D331" si="62">C332+C333+C335</f>
        <v>17</v>
      </c>
      <c r="D331" s="11">
        <f t="shared" si="62"/>
        <v>60</v>
      </c>
    </row>
    <row r="332" spans="1:4" x14ac:dyDescent="0.2">
      <c r="A332" s="2" t="s">
        <v>171</v>
      </c>
      <c r="B332" s="8">
        <f>C332+D332</f>
        <v>41</v>
      </c>
      <c r="C332" s="8">
        <v>9</v>
      </c>
      <c r="D332" s="9">
        <v>32</v>
      </c>
    </row>
    <row r="333" spans="1:4" x14ac:dyDescent="0.2">
      <c r="A333" s="2" t="s">
        <v>172</v>
      </c>
      <c r="B333" s="8">
        <f t="shared" ref="B333:B335" si="63">C333+D333</f>
        <v>18</v>
      </c>
      <c r="C333" s="8">
        <v>5</v>
      </c>
      <c r="D333" s="9">
        <v>13</v>
      </c>
    </row>
    <row r="334" spans="1:4" x14ac:dyDescent="0.2">
      <c r="A334" s="2" t="s">
        <v>173</v>
      </c>
      <c r="B334" s="8">
        <f t="shared" si="63"/>
        <v>0</v>
      </c>
      <c r="C334" s="8"/>
      <c r="D334" s="9"/>
    </row>
    <row r="335" spans="1:4" x14ac:dyDescent="0.2">
      <c r="A335" s="2" t="s">
        <v>174</v>
      </c>
      <c r="B335" s="8">
        <f t="shared" si="63"/>
        <v>18</v>
      </c>
      <c r="C335" s="8">
        <v>3</v>
      </c>
      <c r="D335" s="9">
        <v>15</v>
      </c>
    </row>
    <row r="336" spans="1:4" x14ac:dyDescent="0.2">
      <c r="A336" s="2"/>
      <c r="B336" s="8"/>
      <c r="C336" s="8"/>
      <c r="D336" s="9"/>
    </row>
    <row r="337" spans="1:4" x14ac:dyDescent="0.2">
      <c r="A337" s="3" t="s">
        <v>175</v>
      </c>
      <c r="B337" s="10">
        <f>SUM(B338:B346)</f>
        <v>401</v>
      </c>
      <c r="C337" s="10">
        <f t="shared" ref="C337:D337" si="64">SUM(C338:C346)</f>
        <v>132</v>
      </c>
      <c r="D337" s="11">
        <f t="shared" si="64"/>
        <v>269</v>
      </c>
    </row>
    <row r="338" spans="1:4" x14ac:dyDescent="0.2">
      <c r="A338" s="2" t="s">
        <v>176</v>
      </c>
      <c r="B338" s="8">
        <f>C338+D338</f>
        <v>35</v>
      </c>
      <c r="C338" s="8">
        <v>10</v>
      </c>
      <c r="D338" s="9">
        <v>25</v>
      </c>
    </row>
    <row r="339" spans="1:4" x14ac:dyDescent="0.2">
      <c r="A339" s="2" t="s">
        <v>177</v>
      </c>
      <c r="B339" s="8">
        <f t="shared" ref="B339:B346" si="65">C339+D339</f>
        <v>125</v>
      </c>
      <c r="C339" s="8">
        <v>59</v>
      </c>
      <c r="D339" s="9">
        <v>66</v>
      </c>
    </row>
    <row r="340" spans="1:4" x14ac:dyDescent="0.2">
      <c r="A340" s="2" t="s">
        <v>178</v>
      </c>
      <c r="B340" s="8">
        <f t="shared" si="65"/>
        <v>21</v>
      </c>
      <c r="C340" s="8">
        <v>6</v>
      </c>
      <c r="D340" s="9">
        <v>15</v>
      </c>
    </row>
    <row r="341" spans="1:4" x14ac:dyDescent="0.2">
      <c r="A341" s="2" t="s">
        <v>179</v>
      </c>
      <c r="B341" s="8">
        <f t="shared" si="65"/>
        <v>0</v>
      </c>
      <c r="C341" s="8"/>
      <c r="D341" s="9"/>
    </row>
    <row r="342" spans="1:4" x14ac:dyDescent="0.2">
      <c r="A342" s="2" t="s">
        <v>180</v>
      </c>
      <c r="B342" s="8">
        <f t="shared" si="65"/>
        <v>14</v>
      </c>
      <c r="C342" s="8">
        <v>3</v>
      </c>
      <c r="D342" s="9">
        <v>11</v>
      </c>
    </row>
    <row r="343" spans="1:4" x14ac:dyDescent="0.2">
      <c r="A343" s="2" t="s">
        <v>181</v>
      </c>
      <c r="B343" s="8">
        <f t="shared" si="65"/>
        <v>101</v>
      </c>
      <c r="C343" s="8">
        <v>22</v>
      </c>
      <c r="D343" s="9">
        <v>79</v>
      </c>
    </row>
    <row r="344" spans="1:4" x14ac:dyDescent="0.2">
      <c r="A344" s="2" t="s">
        <v>182</v>
      </c>
      <c r="B344" s="8">
        <f t="shared" si="65"/>
        <v>28</v>
      </c>
      <c r="C344" s="8">
        <v>6</v>
      </c>
      <c r="D344" s="9">
        <v>22</v>
      </c>
    </row>
    <row r="345" spans="1:4" x14ac:dyDescent="0.2">
      <c r="A345" s="2" t="s">
        <v>183</v>
      </c>
      <c r="B345" s="8">
        <f t="shared" si="65"/>
        <v>36</v>
      </c>
      <c r="C345" s="8">
        <v>10</v>
      </c>
      <c r="D345" s="9">
        <v>26</v>
      </c>
    </row>
    <row r="346" spans="1:4" x14ac:dyDescent="0.2">
      <c r="A346" s="2" t="s">
        <v>184</v>
      </c>
      <c r="B346" s="8">
        <f t="shared" si="65"/>
        <v>41</v>
      </c>
      <c r="C346" s="8">
        <v>16</v>
      </c>
      <c r="D346" s="9">
        <v>25</v>
      </c>
    </row>
    <row r="347" spans="1:4" x14ac:dyDescent="0.2">
      <c r="A347" s="2"/>
      <c r="B347" s="8"/>
      <c r="C347" s="8"/>
      <c r="D347" s="9"/>
    </row>
    <row r="348" spans="1:4" x14ac:dyDescent="0.2">
      <c r="A348" s="5" t="s">
        <v>185</v>
      </c>
      <c r="B348" s="10">
        <f>B350</f>
        <v>17</v>
      </c>
      <c r="C348" s="10">
        <f t="shared" ref="C348:D348" si="66">C350</f>
        <v>5</v>
      </c>
      <c r="D348" s="11">
        <f t="shared" si="66"/>
        <v>12</v>
      </c>
    </row>
    <row r="349" spans="1:4" x14ac:dyDescent="0.2">
      <c r="A349" s="2" t="s">
        <v>261</v>
      </c>
      <c r="B349" s="8"/>
      <c r="C349" s="8"/>
      <c r="D349" s="9"/>
    </row>
    <row r="350" spans="1:4" x14ac:dyDescent="0.2">
      <c r="A350" s="2" t="s">
        <v>260</v>
      </c>
      <c r="B350" s="8">
        <f>C350+D350</f>
        <v>17</v>
      </c>
      <c r="C350" s="8">
        <v>5</v>
      </c>
      <c r="D350" s="9">
        <v>12</v>
      </c>
    </row>
    <row r="351" spans="1:4" x14ac:dyDescent="0.2">
      <c r="A351" s="85" t="s">
        <v>220</v>
      </c>
      <c r="B351" s="85"/>
      <c r="C351" s="85"/>
      <c r="D351" s="85"/>
    </row>
    <row r="352" spans="1:4" x14ac:dyDescent="0.2">
      <c r="A352" s="85" t="s">
        <v>221</v>
      </c>
      <c r="B352" s="85"/>
      <c r="C352" s="85"/>
      <c r="D352" s="85"/>
    </row>
    <row r="353" spans="1:4" x14ac:dyDescent="0.2">
      <c r="A353" s="85" t="s">
        <v>228</v>
      </c>
      <c r="B353" s="85"/>
      <c r="C353" s="85"/>
      <c r="D353" s="85"/>
    </row>
    <row r="354" spans="1:4" ht="13.5" thickBot="1" x14ac:dyDescent="0.25">
      <c r="A354" s="7"/>
      <c r="B354" s="7"/>
      <c r="C354" s="7"/>
      <c r="D354" s="7"/>
    </row>
    <row r="355" spans="1:4" ht="13.5" thickTop="1" x14ac:dyDescent="0.2">
      <c r="A355" s="17"/>
      <c r="B355" s="18"/>
      <c r="C355" s="86" t="s">
        <v>223</v>
      </c>
      <c r="D355" s="87"/>
    </row>
    <row r="356" spans="1:4" x14ac:dyDescent="0.2">
      <c r="A356" s="17" t="s">
        <v>227</v>
      </c>
      <c r="B356" s="19" t="s">
        <v>226</v>
      </c>
      <c r="C356" s="19"/>
      <c r="D356" s="19"/>
    </row>
    <row r="357" spans="1:4" ht="13.5" thickBot="1" x14ac:dyDescent="0.25">
      <c r="A357" s="20"/>
      <c r="B357" s="21"/>
      <c r="C357" s="22" t="s">
        <v>224</v>
      </c>
      <c r="D357" s="22" t="s">
        <v>225</v>
      </c>
    </row>
    <row r="358" spans="1:4" ht="13.5" thickTop="1" x14ac:dyDescent="0.2">
      <c r="A358" s="3"/>
      <c r="B358" s="10"/>
      <c r="C358" s="10"/>
      <c r="D358" s="11"/>
    </row>
    <row r="359" spans="1:4" x14ac:dyDescent="0.2">
      <c r="A359" s="3" t="s">
        <v>33</v>
      </c>
      <c r="B359" s="10">
        <f>SUM(B360:B365)</f>
        <v>109</v>
      </c>
      <c r="C359" s="10">
        <f t="shared" ref="C359:D359" si="67">SUM(C360:C365)</f>
        <v>35</v>
      </c>
      <c r="D359" s="11">
        <f t="shared" si="67"/>
        <v>74</v>
      </c>
    </row>
    <row r="360" spans="1:4" x14ac:dyDescent="0.2">
      <c r="A360" s="2" t="s">
        <v>229</v>
      </c>
      <c r="B360" s="8">
        <f>C360+D360</f>
        <v>10</v>
      </c>
      <c r="C360" s="8">
        <v>3</v>
      </c>
      <c r="D360" s="9">
        <v>7</v>
      </c>
    </row>
    <row r="361" spans="1:4" x14ac:dyDescent="0.2">
      <c r="A361" s="2" t="s">
        <v>230</v>
      </c>
      <c r="B361" s="8">
        <f t="shared" ref="B361:B379" si="68">C361+D361</f>
        <v>12</v>
      </c>
      <c r="C361" s="8">
        <v>2</v>
      </c>
      <c r="D361" s="9">
        <v>10</v>
      </c>
    </row>
    <row r="362" spans="1:4" x14ac:dyDescent="0.2">
      <c r="A362" s="2" t="s">
        <v>186</v>
      </c>
      <c r="B362" s="8">
        <f t="shared" si="68"/>
        <v>8</v>
      </c>
      <c r="C362" s="8">
        <v>3</v>
      </c>
      <c r="D362" s="9">
        <v>5</v>
      </c>
    </row>
    <row r="363" spans="1:4" x14ac:dyDescent="0.2">
      <c r="A363" s="2" t="s">
        <v>231</v>
      </c>
      <c r="B363" s="8">
        <f t="shared" si="68"/>
        <v>23</v>
      </c>
      <c r="C363" s="8">
        <v>10</v>
      </c>
      <c r="D363" s="9">
        <v>13</v>
      </c>
    </row>
    <row r="364" spans="1:4" x14ac:dyDescent="0.2">
      <c r="A364" s="2" t="s">
        <v>187</v>
      </c>
      <c r="B364" s="8">
        <f t="shared" si="68"/>
        <v>18</v>
      </c>
      <c r="C364" s="8">
        <v>6</v>
      </c>
      <c r="D364" s="9">
        <v>12</v>
      </c>
    </row>
    <row r="365" spans="1:4" x14ac:dyDescent="0.2">
      <c r="A365" s="2" t="s">
        <v>188</v>
      </c>
      <c r="B365" s="8">
        <f t="shared" si="68"/>
        <v>38</v>
      </c>
      <c r="C365" s="8">
        <v>11</v>
      </c>
      <c r="D365" s="9">
        <v>27</v>
      </c>
    </row>
    <row r="366" spans="1:4" x14ac:dyDescent="0.2">
      <c r="A366" s="2"/>
      <c r="B366" s="8"/>
      <c r="C366" s="8"/>
      <c r="D366" s="9"/>
    </row>
    <row r="367" spans="1:4" x14ac:dyDescent="0.2">
      <c r="A367" s="3" t="s">
        <v>232</v>
      </c>
      <c r="B367" s="10">
        <f>SUM(B368:B371)</f>
        <v>67</v>
      </c>
      <c r="C367" s="10">
        <f t="shared" ref="C367:D367" si="69">SUM(C368:C371)</f>
        <v>15</v>
      </c>
      <c r="D367" s="11">
        <f t="shared" si="69"/>
        <v>52</v>
      </c>
    </row>
    <row r="368" spans="1:4" x14ac:dyDescent="0.2">
      <c r="A368" s="2" t="s">
        <v>189</v>
      </c>
      <c r="B368" s="8">
        <f t="shared" si="68"/>
        <v>15</v>
      </c>
      <c r="C368" s="8">
        <v>3</v>
      </c>
      <c r="D368" s="9">
        <v>12</v>
      </c>
    </row>
    <row r="369" spans="1:4" x14ac:dyDescent="0.2">
      <c r="A369" s="2" t="s">
        <v>190</v>
      </c>
      <c r="B369" s="8">
        <f t="shared" si="68"/>
        <v>33</v>
      </c>
      <c r="C369" s="8">
        <v>7</v>
      </c>
      <c r="D369" s="9">
        <v>26</v>
      </c>
    </row>
    <row r="370" spans="1:4" x14ac:dyDescent="0.2">
      <c r="A370" s="2" t="s">
        <v>233</v>
      </c>
      <c r="B370" s="8">
        <f t="shared" si="68"/>
        <v>1</v>
      </c>
      <c r="C370" s="8">
        <v>1</v>
      </c>
      <c r="D370" s="9">
        <v>0</v>
      </c>
    </row>
    <row r="371" spans="1:4" x14ac:dyDescent="0.2">
      <c r="A371" s="2" t="s">
        <v>191</v>
      </c>
      <c r="B371" s="8">
        <f t="shared" si="68"/>
        <v>18</v>
      </c>
      <c r="C371" s="8">
        <v>4</v>
      </c>
      <c r="D371" s="9">
        <v>14</v>
      </c>
    </row>
    <row r="372" spans="1:4" x14ac:dyDescent="0.2">
      <c r="A372" s="2"/>
      <c r="B372" s="8"/>
      <c r="C372" s="8"/>
      <c r="D372" s="9"/>
    </row>
    <row r="373" spans="1:4" x14ac:dyDescent="0.2">
      <c r="A373" s="3" t="s">
        <v>37</v>
      </c>
      <c r="B373" s="10">
        <f>SUM(B374:B379)</f>
        <v>75</v>
      </c>
      <c r="C373" s="10">
        <f t="shared" ref="C373:D373" si="70">SUM(C374:C379)</f>
        <v>12</v>
      </c>
      <c r="D373" s="11">
        <f t="shared" si="70"/>
        <v>63</v>
      </c>
    </row>
    <row r="374" spans="1:4" x14ac:dyDescent="0.2">
      <c r="A374" s="2" t="s">
        <v>192</v>
      </c>
      <c r="B374" s="8">
        <f t="shared" si="68"/>
        <v>10</v>
      </c>
      <c r="C374" s="8">
        <v>1</v>
      </c>
      <c r="D374" s="9">
        <v>9</v>
      </c>
    </row>
    <row r="375" spans="1:4" x14ac:dyDescent="0.2">
      <c r="A375" s="2" t="s">
        <v>193</v>
      </c>
      <c r="B375" s="8">
        <f t="shared" si="68"/>
        <v>8</v>
      </c>
      <c r="C375" s="8">
        <v>2</v>
      </c>
      <c r="D375" s="9">
        <v>6</v>
      </c>
    </row>
    <row r="376" spans="1:4" x14ac:dyDescent="0.2">
      <c r="A376" s="2" t="s">
        <v>194</v>
      </c>
      <c r="B376" s="8">
        <f t="shared" si="68"/>
        <v>4</v>
      </c>
      <c r="C376" s="8">
        <v>1</v>
      </c>
      <c r="D376" s="9">
        <v>3</v>
      </c>
    </row>
    <row r="377" spans="1:4" x14ac:dyDescent="0.2">
      <c r="A377" s="2" t="s">
        <v>234</v>
      </c>
      <c r="B377" s="8">
        <f t="shared" si="68"/>
        <v>24</v>
      </c>
      <c r="C377" s="8">
        <v>4</v>
      </c>
      <c r="D377" s="9">
        <v>20</v>
      </c>
    </row>
    <row r="378" spans="1:4" x14ac:dyDescent="0.2">
      <c r="A378" s="2" t="s">
        <v>235</v>
      </c>
      <c r="B378" s="8">
        <f t="shared" si="68"/>
        <v>0</v>
      </c>
      <c r="C378" s="8"/>
      <c r="D378" s="9"/>
    </row>
    <row r="379" spans="1:4" x14ac:dyDescent="0.2">
      <c r="A379" s="2" t="s">
        <v>236</v>
      </c>
      <c r="B379" s="8">
        <f t="shared" si="68"/>
        <v>29</v>
      </c>
      <c r="C379" s="8">
        <v>4</v>
      </c>
      <c r="D379" s="9">
        <v>25</v>
      </c>
    </row>
    <row r="380" spans="1:4" x14ac:dyDescent="0.2">
      <c r="A380" s="2"/>
      <c r="B380" s="8"/>
      <c r="C380" s="8"/>
      <c r="D380" s="9"/>
    </row>
    <row r="381" spans="1:4" x14ac:dyDescent="0.2">
      <c r="A381" s="3" t="s">
        <v>195</v>
      </c>
      <c r="B381" s="10">
        <f>B383</f>
        <v>7</v>
      </c>
      <c r="C381" s="10">
        <f t="shared" ref="C381:D381" si="71">C383</f>
        <v>4</v>
      </c>
      <c r="D381" s="11">
        <f t="shared" si="71"/>
        <v>3</v>
      </c>
    </row>
    <row r="382" spans="1:4" x14ac:dyDescent="0.2">
      <c r="A382" s="2" t="s">
        <v>202</v>
      </c>
      <c r="B382" s="8"/>
      <c r="C382" s="8"/>
      <c r="D382" s="9"/>
    </row>
    <row r="383" spans="1:4" x14ac:dyDescent="0.2">
      <c r="A383" s="3" t="s">
        <v>196</v>
      </c>
      <c r="B383" s="10">
        <f>B384</f>
        <v>7</v>
      </c>
      <c r="C383" s="10">
        <f t="shared" ref="C383:D383" si="72">C384</f>
        <v>4</v>
      </c>
      <c r="D383" s="11">
        <f t="shared" si="72"/>
        <v>3</v>
      </c>
    </row>
    <row r="384" spans="1:4" x14ac:dyDescent="0.2">
      <c r="A384" s="2" t="s">
        <v>197</v>
      </c>
      <c r="B384" s="8">
        <f>C384+D384</f>
        <v>7</v>
      </c>
      <c r="C384" s="8">
        <v>4</v>
      </c>
      <c r="D384" s="9">
        <v>3</v>
      </c>
    </row>
    <row r="385" spans="1:4" x14ac:dyDescent="0.2">
      <c r="A385" s="3"/>
      <c r="B385" s="10"/>
      <c r="C385" s="10"/>
      <c r="D385" s="11"/>
    </row>
    <row r="386" spans="1:4" x14ac:dyDescent="0.2">
      <c r="A386" s="3" t="s">
        <v>198</v>
      </c>
      <c r="B386" s="10">
        <f>B388</f>
        <v>21</v>
      </c>
      <c r="C386" s="10">
        <f t="shared" ref="C386:D386" si="73">C388</f>
        <v>3</v>
      </c>
      <c r="D386" s="11">
        <f t="shared" si="73"/>
        <v>18</v>
      </c>
    </row>
    <row r="387" spans="1:4" x14ac:dyDescent="0.2">
      <c r="A387" s="2"/>
      <c r="B387" s="8"/>
      <c r="C387" s="8"/>
      <c r="D387" s="9"/>
    </row>
    <row r="388" spans="1:4" x14ac:dyDescent="0.2">
      <c r="A388" s="2" t="s">
        <v>199</v>
      </c>
      <c r="B388" s="8">
        <f>C388+D388</f>
        <v>21</v>
      </c>
      <c r="C388" s="8">
        <v>3</v>
      </c>
      <c r="D388" s="9">
        <v>18</v>
      </c>
    </row>
    <row r="389" spans="1:4" x14ac:dyDescent="0.2">
      <c r="A389" s="3"/>
      <c r="B389" s="10"/>
      <c r="C389" s="10"/>
      <c r="D389" s="11"/>
    </row>
    <row r="390" spans="1:4" x14ac:dyDescent="0.2">
      <c r="A390" s="3" t="s">
        <v>58</v>
      </c>
      <c r="B390" s="10">
        <f>B392</f>
        <v>13</v>
      </c>
      <c r="C390" s="10">
        <f t="shared" ref="C390:D390" si="74">C392</f>
        <v>5</v>
      </c>
      <c r="D390" s="11">
        <f t="shared" si="74"/>
        <v>8</v>
      </c>
    </row>
    <row r="391" spans="1:4" x14ac:dyDescent="0.2">
      <c r="A391" s="2"/>
      <c r="B391" s="8"/>
      <c r="C391" s="8"/>
      <c r="D391" s="9"/>
    </row>
    <row r="392" spans="1:4" x14ac:dyDescent="0.2">
      <c r="A392" s="2" t="s">
        <v>237</v>
      </c>
      <c r="B392" s="8">
        <f>C392+D392</f>
        <v>13</v>
      </c>
      <c r="C392" s="8">
        <v>5</v>
      </c>
      <c r="D392" s="9">
        <v>8</v>
      </c>
    </row>
    <row r="393" spans="1:4" x14ac:dyDescent="0.2">
      <c r="A393" s="2"/>
      <c r="B393" s="8"/>
      <c r="C393" s="8"/>
      <c r="D393" s="9"/>
    </row>
    <row r="394" spans="1:4" x14ac:dyDescent="0.2">
      <c r="A394" s="3" t="s">
        <v>200</v>
      </c>
      <c r="B394" s="10">
        <f>B396+B397</f>
        <v>38</v>
      </c>
      <c r="C394" s="10">
        <f t="shared" ref="C394:D394" si="75">C396+C397</f>
        <v>18</v>
      </c>
      <c r="D394" s="11">
        <f t="shared" si="75"/>
        <v>20</v>
      </c>
    </row>
    <row r="395" spans="1:4" x14ac:dyDescent="0.2">
      <c r="A395" s="2"/>
      <c r="B395" s="8"/>
      <c r="C395" s="8"/>
      <c r="D395" s="9"/>
    </row>
    <row r="396" spans="1:4" x14ac:dyDescent="0.2">
      <c r="A396" s="2" t="s">
        <v>201</v>
      </c>
      <c r="B396" s="8">
        <f>C396+D396</f>
        <v>29</v>
      </c>
      <c r="C396" s="8">
        <v>15</v>
      </c>
      <c r="D396" s="9">
        <v>14</v>
      </c>
    </row>
    <row r="397" spans="1:4" x14ac:dyDescent="0.2">
      <c r="A397" s="2" t="s">
        <v>238</v>
      </c>
      <c r="B397" s="8">
        <f>C397+D397</f>
        <v>9</v>
      </c>
      <c r="C397" s="10">
        <v>3</v>
      </c>
      <c r="D397" s="11">
        <v>6</v>
      </c>
    </row>
    <row r="398" spans="1:4" x14ac:dyDescent="0.2">
      <c r="A398" s="2"/>
      <c r="B398" s="8"/>
      <c r="C398" s="8"/>
      <c r="D398" s="9"/>
    </row>
    <row r="399" spans="1:4" x14ac:dyDescent="0.2">
      <c r="A399" s="3" t="s">
        <v>46</v>
      </c>
      <c r="B399" s="10">
        <f>B401</f>
        <v>25</v>
      </c>
      <c r="C399" s="10">
        <f t="shared" ref="C399:D399" si="76">C401</f>
        <v>20</v>
      </c>
      <c r="D399" s="11">
        <f t="shared" si="76"/>
        <v>5</v>
      </c>
    </row>
    <row r="400" spans="1:4" x14ac:dyDescent="0.2">
      <c r="A400" s="2" t="s">
        <v>57</v>
      </c>
      <c r="B400" s="8"/>
      <c r="C400" s="8"/>
      <c r="D400" s="9"/>
    </row>
    <row r="401" spans="1:4" x14ac:dyDescent="0.2">
      <c r="A401" s="2" t="s">
        <v>239</v>
      </c>
      <c r="B401" s="8">
        <f>C401+D401</f>
        <v>25</v>
      </c>
      <c r="C401" s="8">
        <v>20</v>
      </c>
      <c r="D401" s="9">
        <v>5</v>
      </c>
    </row>
    <row r="402" spans="1:4" x14ac:dyDescent="0.2">
      <c r="A402" s="2"/>
      <c r="B402" s="8"/>
      <c r="C402" s="8"/>
      <c r="D402" s="9"/>
    </row>
    <row r="403" spans="1:4" x14ac:dyDescent="0.2">
      <c r="A403" s="3" t="s">
        <v>203</v>
      </c>
      <c r="B403" s="10">
        <f>B405+B406</f>
        <v>4</v>
      </c>
      <c r="C403" s="10">
        <f t="shared" ref="C403:D403" si="77">C405+C406</f>
        <v>4</v>
      </c>
      <c r="D403" s="11">
        <f t="shared" si="77"/>
        <v>0</v>
      </c>
    </row>
    <row r="404" spans="1:4" x14ac:dyDescent="0.2">
      <c r="A404" s="2"/>
      <c r="B404" s="8"/>
      <c r="C404" s="8"/>
      <c r="D404" s="9"/>
    </row>
    <row r="405" spans="1:4" x14ac:dyDescent="0.2">
      <c r="A405" s="2" t="s">
        <v>204</v>
      </c>
      <c r="B405" s="8">
        <f>C405+D405</f>
        <v>3</v>
      </c>
      <c r="C405" s="8">
        <v>3</v>
      </c>
      <c r="D405" s="16">
        <v>0</v>
      </c>
    </row>
    <row r="406" spans="1:4" x14ac:dyDescent="0.2">
      <c r="A406" s="2" t="s">
        <v>205</v>
      </c>
      <c r="B406" s="8">
        <f>C406+D406</f>
        <v>1</v>
      </c>
      <c r="C406" s="8">
        <v>1</v>
      </c>
      <c r="D406" s="16">
        <v>0</v>
      </c>
    </row>
    <row r="407" spans="1:4" x14ac:dyDescent="0.2">
      <c r="A407" s="2"/>
      <c r="B407" s="8"/>
      <c r="C407" s="8"/>
      <c r="D407" s="9"/>
    </row>
    <row r="408" spans="1:4" x14ac:dyDescent="0.2">
      <c r="A408" s="3" t="s">
        <v>206</v>
      </c>
      <c r="B408" s="10">
        <f>+B410</f>
        <v>12</v>
      </c>
      <c r="C408" s="10">
        <f t="shared" ref="C408:D408" si="78">+C410</f>
        <v>6</v>
      </c>
      <c r="D408" s="11">
        <f t="shared" si="78"/>
        <v>6</v>
      </c>
    </row>
    <row r="409" spans="1:4" x14ac:dyDescent="0.2">
      <c r="A409" s="2"/>
      <c r="B409" s="8"/>
      <c r="C409" s="8"/>
      <c r="D409" s="9"/>
    </row>
    <row r="410" spans="1:4" x14ac:dyDescent="0.2">
      <c r="A410" s="2" t="s">
        <v>207</v>
      </c>
      <c r="B410" s="8">
        <f>C410+D410</f>
        <v>12</v>
      </c>
      <c r="C410" s="8">
        <v>6</v>
      </c>
      <c r="D410" s="9">
        <v>6</v>
      </c>
    </row>
    <row r="411" spans="1:4" x14ac:dyDescent="0.2">
      <c r="A411" s="2"/>
      <c r="B411" s="8"/>
      <c r="C411" s="8"/>
      <c r="D411" s="9"/>
    </row>
    <row r="412" spans="1:4" x14ac:dyDescent="0.2">
      <c r="A412" s="3" t="s">
        <v>208</v>
      </c>
      <c r="B412" s="10">
        <f>B414+B438</f>
        <v>89</v>
      </c>
      <c r="C412" s="10">
        <f t="shared" ref="C412:D412" si="79">C414+C438</f>
        <v>18</v>
      </c>
      <c r="D412" s="11">
        <f t="shared" si="79"/>
        <v>71</v>
      </c>
    </row>
    <row r="413" spans="1:4" x14ac:dyDescent="0.2">
      <c r="A413" s="3"/>
      <c r="B413" s="10"/>
      <c r="C413" s="10"/>
      <c r="D413" s="11"/>
    </row>
    <row r="414" spans="1:4" x14ac:dyDescent="0.2">
      <c r="A414" s="3" t="s">
        <v>49</v>
      </c>
      <c r="B414" s="10">
        <f>SUM(B416:B418)+B429+B430+B431+B432+B433+B434+B435+B436</f>
        <v>77</v>
      </c>
      <c r="C414" s="10">
        <f>SUM(C416:C418)+C429+C430+C431+C432+C433+C434+C435+C436</f>
        <v>17</v>
      </c>
      <c r="D414" s="11">
        <f>SUM(D416:D418)+D429+D430+D431+D432+D433+D434+D435+D436</f>
        <v>60</v>
      </c>
    </row>
    <row r="415" spans="1:4" x14ac:dyDescent="0.2">
      <c r="A415" s="2" t="s">
        <v>240</v>
      </c>
    </row>
    <row r="416" spans="1:4" x14ac:dyDescent="0.2">
      <c r="A416" s="2" t="s">
        <v>241</v>
      </c>
      <c r="B416" s="8">
        <f>C416+D416</f>
        <v>56</v>
      </c>
      <c r="C416" s="8">
        <v>14</v>
      </c>
      <c r="D416" s="9">
        <v>42</v>
      </c>
    </row>
    <row r="417" spans="1:4" x14ac:dyDescent="0.2">
      <c r="A417" s="2" t="s">
        <v>209</v>
      </c>
      <c r="B417" s="8">
        <f t="shared" ref="B417:B418" si="80">C417+D417</f>
        <v>1</v>
      </c>
      <c r="C417" s="15">
        <v>0</v>
      </c>
      <c r="D417" s="9">
        <v>1</v>
      </c>
    </row>
    <row r="418" spans="1:4" x14ac:dyDescent="0.2">
      <c r="A418" s="2" t="s">
        <v>210</v>
      </c>
      <c r="B418" s="8">
        <f t="shared" si="80"/>
        <v>4</v>
      </c>
      <c r="C418" s="8">
        <v>1</v>
      </c>
      <c r="D418" s="9">
        <v>3</v>
      </c>
    </row>
    <row r="419" spans="1:4" x14ac:dyDescent="0.2">
      <c r="A419" s="3"/>
      <c r="B419" s="10"/>
      <c r="C419" s="10"/>
      <c r="D419" s="11"/>
    </row>
    <row r="420" spans="1:4" x14ac:dyDescent="0.2">
      <c r="A420" s="2"/>
      <c r="B420" s="8"/>
      <c r="C420" s="8"/>
      <c r="D420" s="9"/>
    </row>
    <row r="421" spans="1:4" x14ac:dyDescent="0.2">
      <c r="A421" s="85" t="s">
        <v>220</v>
      </c>
      <c r="B421" s="85"/>
      <c r="C421" s="85"/>
      <c r="D421" s="85"/>
    </row>
    <row r="422" spans="1:4" x14ac:dyDescent="0.2">
      <c r="A422" s="85" t="s">
        <v>221</v>
      </c>
      <c r="B422" s="85"/>
      <c r="C422" s="85"/>
      <c r="D422" s="85"/>
    </row>
    <row r="423" spans="1:4" x14ac:dyDescent="0.2">
      <c r="A423" s="85" t="s">
        <v>242</v>
      </c>
      <c r="B423" s="85"/>
      <c r="C423" s="85"/>
      <c r="D423" s="85"/>
    </row>
    <row r="424" spans="1:4" ht="13.5" thickBot="1" x14ac:dyDescent="0.25">
      <c r="A424" s="7"/>
      <c r="B424" s="7"/>
      <c r="C424" s="7"/>
      <c r="D424" s="7"/>
    </row>
    <row r="425" spans="1:4" ht="13.5" thickTop="1" x14ac:dyDescent="0.2">
      <c r="A425" s="17"/>
      <c r="B425" s="18"/>
      <c r="C425" s="86" t="s">
        <v>223</v>
      </c>
      <c r="D425" s="87"/>
    </row>
    <row r="426" spans="1:4" x14ac:dyDescent="0.2">
      <c r="A426" s="17" t="s">
        <v>227</v>
      </c>
      <c r="B426" s="19" t="s">
        <v>226</v>
      </c>
      <c r="C426" s="19"/>
      <c r="D426" s="19"/>
    </row>
    <row r="427" spans="1:4" ht="13.5" thickBot="1" x14ac:dyDescent="0.25">
      <c r="A427" s="20"/>
      <c r="B427" s="21"/>
      <c r="C427" s="22" t="s">
        <v>224</v>
      </c>
      <c r="D427" s="22" t="s">
        <v>225</v>
      </c>
    </row>
    <row r="428" spans="1:4" ht="13.5" thickTop="1" x14ac:dyDescent="0.2">
      <c r="A428" s="2"/>
      <c r="B428" s="8"/>
      <c r="C428" s="8"/>
      <c r="D428" s="9"/>
    </row>
    <row r="429" spans="1:4" x14ac:dyDescent="0.2">
      <c r="A429" s="2" t="s">
        <v>211</v>
      </c>
      <c r="B429" s="8">
        <f>C429+D429</f>
        <v>2</v>
      </c>
      <c r="C429" s="8">
        <v>1</v>
      </c>
      <c r="D429" s="9">
        <v>1</v>
      </c>
    </row>
    <row r="430" spans="1:4" x14ac:dyDescent="0.2">
      <c r="A430" s="2" t="s">
        <v>212</v>
      </c>
      <c r="B430" s="8">
        <f t="shared" ref="B430:B436" si="81">C430+D430</f>
        <v>1</v>
      </c>
      <c r="C430" s="15">
        <v>0</v>
      </c>
      <c r="D430" s="9">
        <v>1</v>
      </c>
    </row>
    <row r="431" spans="1:4" x14ac:dyDescent="0.2">
      <c r="A431" s="2" t="s">
        <v>213</v>
      </c>
      <c r="B431" s="8">
        <f t="shared" si="81"/>
        <v>2</v>
      </c>
      <c r="C431" s="15">
        <v>0</v>
      </c>
      <c r="D431" s="9">
        <v>2</v>
      </c>
    </row>
    <row r="432" spans="1:4" x14ac:dyDescent="0.2">
      <c r="A432" s="2" t="s">
        <v>243</v>
      </c>
      <c r="B432" s="8">
        <f t="shared" si="81"/>
        <v>2</v>
      </c>
      <c r="C432" s="15">
        <v>0</v>
      </c>
      <c r="D432" s="9">
        <v>2</v>
      </c>
    </row>
    <row r="433" spans="1:4" x14ac:dyDescent="0.2">
      <c r="A433" s="2" t="s">
        <v>214</v>
      </c>
      <c r="B433" s="8">
        <f t="shared" si="81"/>
        <v>3</v>
      </c>
      <c r="C433" s="15">
        <v>0</v>
      </c>
      <c r="D433" s="9">
        <v>3</v>
      </c>
    </row>
    <row r="434" spans="1:4" x14ac:dyDescent="0.2">
      <c r="A434" s="2" t="s">
        <v>244</v>
      </c>
      <c r="B434" s="8">
        <f t="shared" si="81"/>
        <v>1</v>
      </c>
      <c r="C434" s="15">
        <v>0</v>
      </c>
      <c r="D434" s="9">
        <v>1</v>
      </c>
    </row>
    <row r="435" spans="1:4" x14ac:dyDescent="0.2">
      <c r="A435" s="2" t="s">
        <v>215</v>
      </c>
      <c r="B435" s="8">
        <f t="shared" si="81"/>
        <v>1</v>
      </c>
      <c r="C435" s="15">
        <v>0</v>
      </c>
      <c r="D435" s="9">
        <v>1</v>
      </c>
    </row>
    <row r="436" spans="1:4" x14ac:dyDescent="0.2">
      <c r="A436" s="2" t="s">
        <v>216</v>
      </c>
      <c r="B436" s="8">
        <f t="shared" si="81"/>
        <v>4</v>
      </c>
      <c r="C436" s="8">
        <v>1</v>
      </c>
      <c r="D436" s="9">
        <v>3</v>
      </c>
    </row>
    <row r="437" spans="1:4" x14ac:dyDescent="0.2">
      <c r="A437" s="2"/>
      <c r="B437" s="8"/>
      <c r="C437" s="8"/>
      <c r="D437" s="9"/>
    </row>
    <row r="438" spans="1:4" x14ac:dyDescent="0.2">
      <c r="A438" s="3" t="s">
        <v>42</v>
      </c>
      <c r="B438" s="10">
        <f>B440</f>
        <v>12</v>
      </c>
      <c r="C438" s="10">
        <f t="shared" ref="C438:D438" si="82">C440</f>
        <v>1</v>
      </c>
      <c r="D438" s="11">
        <f t="shared" si="82"/>
        <v>11</v>
      </c>
    </row>
    <row r="439" spans="1:4" x14ac:dyDescent="0.2">
      <c r="A439" s="2" t="s">
        <v>245</v>
      </c>
      <c r="B439" s="8"/>
      <c r="C439" s="8"/>
      <c r="D439" s="9"/>
    </row>
    <row r="440" spans="1:4" x14ac:dyDescent="0.2">
      <c r="A440" s="2" t="s">
        <v>246</v>
      </c>
      <c r="B440" s="8">
        <f>C440+D440</f>
        <v>12</v>
      </c>
      <c r="C440" s="8">
        <v>1</v>
      </c>
      <c r="D440" s="9">
        <v>11</v>
      </c>
    </row>
    <row r="441" spans="1:4" x14ac:dyDescent="0.2">
      <c r="A441" s="2"/>
      <c r="B441" s="8"/>
      <c r="C441" s="8"/>
      <c r="D441" s="9"/>
    </row>
    <row r="442" spans="1:4" x14ac:dyDescent="0.2">
      <c r="A442" s="3" t="s">
        <v>247</v>
      </c>
      <c r="B442" s="10">
        <f>B444</f>
        <v>22</v>
      </c>
      <c r="C442" s="10">
        <f t="shared" ref="C442:D442" si="83">C444</f>
        <v>3</v>
      </c>
      <c r="D442" s="11">
        <f t="shared" si="83"/>
        <v>19</v>
      </c>
    </row>
    <row r="443" spans="1:4" x14ac:dyDescent="0.2">
      <c r="A443" s="2"/>
      <c r="B443" s="8"/>
      <c r="C443" s="8"/>
      <c r="D443" s="9"/>
    </row>
    <row r="444" spans="1:4" x14ac:dyDescent="0.2">
      <c r="A444" s="3" t="s">
        <v>248</v>
      </c>
      <c r="B444" s="10">
        <f>SUM(B446:B448)</f>
        <v>22</v>
      </c>
      <c r="C444" s="10">
        <f t="shared" ref="C444:D444" si="84">SUM(C446:C448)</f>
        <v>3</v>
      </c>
      <c r="D444" s="11">
        <f t="shared" si="84"/>
        <v>19</v>
      </c>
    </row>
    <row r="445" spans="1:4" x14ac:dyDescent="0.2">
      <c r="A445" s="2"/>
      <c r="B445" s="8"/>
      <c r="C445" s="8"/>
      <c r="D445" s="9"/>
    </row>
    <row r="446" spans="1:4" x14ac:dyDescent="0.2">
      <c r="A446" s="2" t="s">
        <v>217</v>
      </c>
      <c r="B446" s="8">
        <f>C446+D446</f>
        <v>1</v>
      </c>
      <c r="C446" s="15">
        <v>0</v>
      </c>
      <c r="D446" s="9">
        <v>1</v>
      </c>
    </row>
    <row r="447" spans="1:4" x14ac:dyDescent="0.2">
      <c r="A447" s="2" t="s">
        <v>218</v>
      </c>
      <c r="B447" s="8">
        <f t="shared" ref="B447:B448" si="85">C447+D447</f>
        <v>2</v>
      </c>
      <c r="C447" s="15">
        <v>0</v>
      </c>
      <c r="D447" s="9">
        <v>2</v>
      </c>
    </row>
    <row r="448" spans="1:4" x14ac:dyDescent="0.2">
      <c r="A448" s="2" t="s">
        <v>249</v>
      </c>
      <c r="B448" s="8">
        <f t="shared" si="85"/>
        <v>19</v>
      </c>
      <c r="C448" s="8">
        <v>3</v>
      </c>
      <c r="D448" s="9">
        <v>16</v>
      </c>
    </row>
    <row r="449" spans="1:5" x14ac:dyDescent="0.2">
      <c r="A449" s="2"/>
      <c r="B449" s="8"/>
      <c r="C449" s="8"/>
      <c r="D449" s="9"/>
    </row>
    <row r="450" spans="1:5" x14ac:dyDescent="0.2">
      <c r="A450" s="6"/>
      <c r="B450" s="13"/>
      <c r="C450" s="13"/>
      <c r="D450" s="14"/>
    </row>
    <row r="453" spans="1:5" x14ac:dyDescent="0.2">
      <c r="A453" s="4" t="s">
        <v>257</v>
      </c>
    </row>
    <row r="454" spans="1:5" x14ac:dyDescent="0.2">
      <c r="A454" s="4" t="s">
        <v>263</v>
      </c>
    </row>
    <row r="455" spans="1:5" ht="9.75" customHeight="1" x14ac:dyDescent="0.2"/>
    <row r="456" spans="1:5" x14ac:dyDescent="0.2">
      <c r="A456" s="4" t="s">
        <v>264</v>
      </c>
    </row>
    <row r="457" spans="1:5" ht="8.25" customHeight="1" x14ac:dyDescent="0.2"/>
    <row r="458" spans="1:5" x14ac:dyDescent="0.2">
      <c r="A458" s="4" t="s">
        <v>219</v>
      </c>
    </row>
    <row r="460" spans="1:5" x14ac:dyDescent="0.2">
      <c r="E460" s="4" t="s">
        <v>57</v>
      </c>
    </row>
  </sheetData>
  <mergeCells count="28">
    <mergeCell ref="A72:D72"/>
    <mergeCell ref="A1:D1"/>
    <mergeCell ref="A2:D2"/>
    <mergeCell ref="A3:D3"/>
    <mergeCell ref="C5:D5"/>
    <mergeCell ref="A71:D71"/>
    <mergeCell ref="A282:D282"/>
    <mergeCell ref="A73:D73"/>
    <mergeCell ref="C75:D75"/>
    <mergeCell ref="A141:D141"/>
    <mergeCell ref="A142:D142"/>
    <mergeCell ref="A143:D143"/>
    <mergeCell ref="C145:D145"/>
    <mergeCell ref="A211:D211"/>
    <mergeCell ref="A212:D212"/>
    <mergeCell ref="A213:D213"/>
    <mergeCell ref="C215:D215"/>
    <mergeCell ref="A281:D281"/>
    <mergeCell ref="A421:D421"/>
    <mergeCell ref="A422:D422"/>
    <mergeCell ref="A423:D423"/>
    <mergeCell ref="C425:D425"/>
    <mergeCell ref="A283:D283"/>
    <mergeCell ref="C285:D285"/>
    <mergeCell ref="A351:D351"/>
    <mergeCell ref="A352:D352"/>
    <mergeCell ref="A353:D353"/>
    <mergeCell ref="C355:D355"/>
  </mergeCells>
  <pageMargins left="0.31496062992125984" right="0.31496062992125984" top="0.35433070866141736" bottom="0.35433070866141736" header="0.31496062992125984" footer="0.31496062992125984"/>
  <pageSetup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2D27-57E7-465A-BA73-E2217F2EA24B}">
  <dimension ref="A1:E154"/>
  <sheetViews>
    <sheetView showGridLines="0" tabSelected="1" zoomScale="110" zoomScaleNormal="110" workbookViewId="0">
      <selection activeCell="B9" sqref="B9"/>
    </sheetView>
  </sheetViews>
  <sheetFormatPr baseColWidth="10" defaultRowHeight="15" x14ac:dyDescent="0.25"/>
  <cols>
    <col min="1" max="1" width="81.85546875" style="35" customWidth="1"/>
    <col min="2" max="2" width="7.7109375" style="82" customWidth="1"/>
    <col min="3" max="3" width="9.85546875" style="82" customWidth="1"/>
    <col min="4" max="4" width="10.5703125" style="82" customWidth="1"/>
    <col min="5" max="16384" width="11.42578125" style="35"/>
  </cols>
  <sheetData>
    <row r="1" spans="1:5" x14ac:dyDescent="0.25">
      <c r="A1" s="88" t="s">
        <v>295</v>
      </c>
      <c r="B1" s="88"/>
      <c r="C1" s="88"/>
      <c r="D1" s="88"/>
    </row>
    <row r="2" spans="1:5" x14ac:dyDescent="0.25">
      <c r="A2" s="88" t="s">
        <v>270</v>
      </c>
      <c r="B2" s="88"/>
      <c r="C2" s="88"/>
      <c r="D2" s="88"/>
    </row>
    <row r="3" spans="1:5" x14ac:dyDescent="0.25">
      <c r="A3" s="88" t="s">
        <v>292</v>
      </c>
      <c r="B3" s="88"/>
      <c r="C3" s="88"/>
      <c r="D3" s="88"/>
    </row>
    <row r="4" spans="1:5" ht="15.75" thickBot="1" x14ac:dyDescent="0.3">
      <c r="A4" s="83"/>
      <c r="B4" s="84"/>
      <c r="C4" s="84"/>
      <c r="D4" s="84"/>
    </row>
    <row r="5" spans="1:5" ht="21" customHeight="1" thickTop="1" x14ac:dyDescent="0.25">
      <c r="A5" s="94" t="s">
        <v>227</v>
      </c>
      <c r="B5" s="96" t="s">
        <v>226</v>
      </c>
      <c r="C5" s="89" t="s">
        <v>223</v>
      </c>
      <c r="D5" s="90"/>
    </row>
    <row r="6" spans="1:5" ht="15" customHeight="1" x14ac:dyDescent="0.25">
      <c r="A6" s="94"/>
      <c r="B6" s="96"/>
      <c r="C6" s="91" t="s">
        <v>224</v>
      </c>
      <c r="D6" s="93" t="s">
        <v>225</v>
      </c>
    </row>
    <row r="7" spans="1:5" x14ac:dyDescent="0.25">
      <c r="A7" s="95"/>
      <c r="B7" s="97"/>
      <c r="C7" s="92"/>
      <c r="D7" s="89"/>
    </row>
    <row r="8" spans="1:5" ht="9.75" customHeight="1" x14ac:dyDescent="0.25">
      <c r="A8" s="36"/>
      <c r="B8" s="37"/>
      <c r="C8" s="37"/>
      <c r="D8" s="38"/>
    </row>
    <row r="9" spans="1:5" x14ac:dyDescent="0.25">
      <c r="A9" s="39" t="s">
        <v>272</v>
      </c>
      <c r="B9" s="40">
        <v>1917</v>
      </c>
      <c r="C9" s="40">
        <v>718</v>
      </c>
      <c r="D9" s="41">
        <v>1199</v>
      </c>
    </row>
    <row r="10" spans="1:5" ht="9.75" customHeight="1" x14ac:dyDescent="0.25">
      <c r="A10" s="42"/>
      <c r="B10" s="43"/>
      <c r="C10" s="43"/>
      <c r="D10" s="44"/>
    </row>
    <row r="11" spans="1:5" ht="12.75" customHeight="1" x14ac:dyDescent="0.25">
      <c r="A11" s="45" t="s">
        <v>0</v>
      </c>
      <c r="B11" s="41">
        <v>283</v>
      </c>
      <c r="C11" s="41">
        <v>137</v>
      </c>
      <c r="D11" s="41">
        <v>146</v>
      </c>
    </row>
    <row r="12" spans="1:5" ht="11.25" customHeight="1" x14ac:dyDescent="0.25">
      <c r="B12" s="44"/>
      <c r="C12" s="43"/>
      <c r="D12" s="44"/>
    </row>
    <row r="13" spans="1:5" x14ac:dyDescent="0.25">
      <c r="A13" s="46" t="s">
        <v>265</v>
      </c>
      <c r="B13" s="47">
        <v>99</v>
      </c>
      <c r="C13" s="47">
        <v>32</v>
      </c>
      <c r="D13" s="47">
        <v>67</v>
      </c>
    </row>
    <row r="14" spans="1:5" ht="13.5" customHeight="1" x14ac:dyDescent="0.25">
      <c r="A14" s="23" t="s">
        <v>334</v>
      </c>
      <c r="B14" s="48">
        <v>99</v>
      </c>
      <c r="C14" s="48">
        <v>32</v>
      </c>
      <c r="D14" s="48">
        <v>67</v>
      </c>
    </row>
    <row r="15" spans="1:5" s="23" customFormat="1" ht="6" customHeight="1" x14ac:dyDescent="0.25">
      <c r="A15" s="24"/>
      <c r="B15" s="48"/>
      <c r="C15" s="48"/>
      <c r="D15" s="48"/>
      <c r="E15" s="35"/>
    </row>
    <row r="16" spans="1:5" x14ac:dyDescent="0.25">
      <c r="A16" s="46" t="s">
        <v>336</v>
      </c>
      <c r="B16" s="49">
        <v>25</v>
      </c>
      <c r="C16" s="49">
        <v>4</v>
      </c>
      <c r="D16" s="49">
        <v>21</v>
      </c>
    </row>
    <row r="17" spans="1:4" x14ac:dyDescent="0.25">
      <c r="A17" s="50" t="s">
        <v>337</v>
      </c>
      <c r="B17" s="48">
        <v>25</v>
      </c>
      <c r="C17" s="48">
        <v>4</v>
      </c>
      <c r="D17" s="48">
        <v>21</v>
      </c>
    </row>
    <row r="18" spans="1:4" ht="9.75" customHeight="1" x14ac:dyDescent="0.25">
      <c r="A18" s="24"/>
      <c r="B18" s="48"/>
      <c r="C18" s="48"/>
      <c r="D18" s="48"/>
    </row>
    <row r="19" spans="1:4" x14ac:dyDescent="0.25">
      <c r="A19" s="51" t="s">
        <v>23</v>
      </c>
      <c r="B19" s="49">
        <v>53</v>
      </c>
      <c r="C19" s="49">
        <v>23</v>
      </c>
      <c r="D19" s="49">
        <v>30</v>
      </c>
    </row>
    <row r="20" spans="1:4" x14ac:dyDescent="0.25">
      <c r="A20" s="52" t="s">
        <v>333</v>
      </c>
      <c r="B20" s="48">
        <v>28</v>
      </c>
      <c r="C20" s="29">
        <v>10</v>
      </c>
      <c r="D20" s="48">
        <v>18</v>
      </c>
    </row>
    <row r="21" spans="1:4" x14ac:dyDescent="0.25">
      <c r="A21" s="52" t="s">
        <v>281</v>
      </c>
      <c r="B21" s="48">
        <v>25</v>
      </c>
      <c r="C21" s="29">
        <v>13</v>
      </c>
      <c r="D21" s="48">
        <v>12</v>
      </c>
    </row>
    <row r="22" spans="1:4" ht="6.75" customHeight="1" x14ac:dyDescent="0.25">
      <c r="A22" s="24"/>
      <c r="B22" s="48"/>
      <c r="C22" s="29"/>
      <c r="D22" s="48"/>
    </row>
    <row r="23" spans="1:4" x14ac:dyDescent="0.25">
      <c r="A23" s="53" t="s">
        <v>287</v>
      </c>
      <c r="B23" s="49">
        <v>25</v>
      </c>
      <c r="C23" s="49">
        <v>23</v>
      </c>
      <c r="D23" s="49">
        <v>2</v>
      </c>
    </row>
    <row r="24" spans="1:4" x14ac:dyDescent="0.25">
      <c r="A24" s="50" t="s">
        <v>282</v>
      </c>
      <c r="B24" s="48">
        <v>25</v>
      </c>
      <c r="C24" s="48">
        <v>23</v>
      </c>
      <c r="D24" s="48">
        <v>2</v>
      </c>
    </row>
    <row r="25" spans="1:4" ht="6" customHeight="1" x14ac:dyDescent="0.25">
      <c r="A25" s="50"/>
      <c r="B25" s="48"/>
      <c r="C25" s="48"/>
      <c r="D25" s="48"/>
    </row>
    <row r="26" spans="1:4" x14ac:dyDescent="0.25">
      <c r="A26" s="53" t="s">
        <v>275</v>
      </c>
      <c r="B26" s="49">
        <v>5</v>
      </c>
      <c r="C26" s="49">
        <v>1</v>
      </c>
      <c r="D26" s="49">
        <v>4</v>
      </c>
    </row>
    <row r="27" spans="1:4" ht="29.25" customHeight="1" x14ac:dyDescent="0.25">
      <c r="A27" s="34" t="s">
        <v>338</v>
      </c>
      <c r="B27" s="48">
        <v>5</v>
      </c>
      <c r="C27" s="48">
        <v>1</v>
      </c>
      <c r="D27" s="48">
        <v>4</v>
      </c>
    </row>
    <row r="28" spans="1:4" ht="9" customHeight="1" x14ac:dyDescent="0.25">
      <c r="A28" s="24"/>
      <c r="B28" s="25"/>
      <c r="C28" s="25"/>
      <c r="D28" s="26"/>
    </row>
    <row r="29" spans="1:4" x14ac:dyDescent="0.25">
      <c r="A29" s="51" t="s">
        <v>274</v>
      </c>
      <c r="B29" s="54">
        <v>44</v>
      </c>
      <c r="C29" s="54">
        <v>38</v>
      </c>
      <c r="D29" s="49">
        <v>6</v>
      </c>
    </row>
    <row r="30" spans="1:4" x14ac:dyDescent="0.25">
      <c r="A30" s="52" t="s">
        <v>286</v>
      </c>
      <c r="B30" s="48">
        <v>17</v>
      </c>
      <c r="C30" s="48">
        <v>13</v>
      </c>
      <c r="D30" s="48">
        <v>4</v>
      </c>
    </row>
    <row r="31" spans="1:4" x14ac:dyDescent="0.25">
      <c r="A31" s="52" t="s">
        <v>283</v>
      </c>
      <c r="B31" s="48">
        <v>27</v>
      </c>
      <c r="C31" s="48">
        <v>25</v>
      </c>
      <c r="D31" s="48">
        <v>2</v>
      </c>
    </row>
    <row r="32" spans="1:4" ht="9.75" customHeight="1" x14ac:dyDescent="0.25">
      <c r="A32" s="23"/>
      <c r="B32" s="55"/>
      <c r="C32" s="55"/>
      <c r="D32" s="56"/>
    </row>
    <row r="33" spans="1:4" x14ac:dyDescent="0.25">
      <c r="A33" s="57" t="s">
        <v>89</v>
      </c>
      <c r="B33" s="54">
        <v>21</v>
      </c>
      <c r="C33" s="54">
        <v>7</v>
      </c>
      <c r="D33" s="49">
        <v>14</v>
      </c>
    </row>
    <row r="34" spans="1:4" x14ac:dyDescent="0.25">
      <c r="A34" s="23" t="s">
        <v>334</v>
      </c>
      <c r="B34" s="29">
        <v>21</v>
      </c>
      <c r="C34" s="29">
        <v>7</v>
      </c>
      <c r="D34" s="48">
        <v>14</v>
      </c>
    </row>
    <row r="35" spans="1:4" ht="9" customHeight="1" x14ac:dyDescent="0.25">
      <c r="A35" s="23"/>
      <c r="B35" s="29"/>
      <c r="C35" s="27"/>
      <c r="D35" s="28"/>
    </row>
    <row r="36" spans="1:4" x14ac:dyDescent="0.25">
      <c r="A36" s="53" t="s">
        <v>273</v>
      </c>
      <c r="B36" s="54">
        <v>11</v>
      </c>
      <c r="C36" s="54">
        <v>9</v>
      </c>
      <c r="D36" s="49">
        <v>2</v>
      </c>
    </row>
    <row r="37" spans="1:4" x14ac:dyDescent="0.25">
      <c r="A37" s="52" t="s">
        <v>335</v>
      </c>
      <c r="B37" s="29">
        <v>11</v>
      </c>
      <c r="C37" s="27">
        <v>9</v>
      </c>
      <c r="D37" s="28">
        <v>2</v>
      </c>
    </row>
    <row r="38" spans="1:4" x14ac:dyDescent="0.25">
      <c r="A38" s="42"/>
      <c r="B38" s="58"/>
      <c r="C38" s="59"/>
      <c r="D38" s="58"/>
    </row>
    <row r="39" spans="1:4" ht="15.75" customHeight="1" x14ac:dyDescent="0.25">
      <c r="A39" s="39" t="s">
        <v>291</v>
      </c>
      <c r="B39" s="40">
        <v>1549</v>
      </c>
      <c r="C39" s="40">
        <v>549</v>
      </c>
      <c r="D39" s="41">
        <v>1000</v>
      </c>
    </row>
    <row r="40" spans="1:4" x14ac:dyDescent="0.25">
      <c r="A40" s="42" t="s">
        <v>57</v>
      </c>
      <c r="B40" s="43"/>
      <c r="C40" s="60"/>
      <c r="D40" s="44"/>
    </row>
    <row r="41" spans="1:4" x14ac:dyDescent="0.25">
      <c r="A41" s="51" t="s">
        <v>92</v>
      </c>
      <c r="B41" s="61">
        <v>92</v>
      </c>
      <c r="C41" s="61">
        <v>23</v>
      </c>
      <c r="D41" s="62">
        <v>69</v>
      </c>
    </row>
    <row r="42" spans="1:4" ht="12.75" customHeight="1" x14ac:dyDescent="0.25">
      <c r="A42" s="42" t="s">
        <v>306</v>
      </c>
      <c r="B42" s="43">
        <v>15</v>
      </c>
      <c r="C42" s="63">
        <v>4</v>
      </c>
      <c r="D42" s="64">
        <v>11</v>
      </c>
    </row>
    <row r="43" spans="1:4" ht="28.5" customHeight="1" x14ac:dyDescent="0.25">
      <c r="A43" s="75" t="s">
        <v>303</v>
      </c>
      <c r="B43" s="43">
        <v>61</v>
      </c>
      <c r="C43" s="63">
        <v>17</v>
      </c>
      <c r="D43" s="64">
        <v>44</v>
      </c>
    </row>
    <row r="44" spans="1:4" ht="12.75" customHeight="1" x14ac:dyDescent="0.25">
      <c r="A44" s="42" t="s">
        <v>308</v>
      </c>
      <c r="B44" s="43">
        <v>16</v>
      </c>
      <c r="C44" s="63">
        <v>2</v>
      </c>
      <c r="D44" s="64">
        <v>14</v>
      </c>
    </row>
    <row r="45" spans="1:4" ht="10.5" customHeight="1" x14ac:dyDescent="0.25">
      <c r="A45" s="42"/>
      <c r="B45" s="43"/>
      <c r="C45" s="60"/>
      <c r="D45" s="64"/>
    </row>
    <row r="46" spans="1:4" x14ac:dyDescent="0.25">
      <c r="A46" s="51" t="s">
        <v>3</v>
      </c>
      <c r="B46" s="65">
        <v>37</v>
      </c>
      <c r="C46" s="65">
        <v>15</v>
      </c>
      <c r="D46" s="47">
        <v>22</v>
      </c>
    </row>
    <row r="47" spans="1:4" ht="12.75" customHeight="1" x14ac:dyDescent="0.25">
      <c r="A47" s="42" t="s">
        <v>315</v>
      </c>
      <c r="B47" s="29">
        <v>20</v>
      </c>
      <c r="C47" s="63">
        <v>6</v>
      </c>
      <c r="D47" s="64">
        <v>14</v>
      </c>
    </row>
    <row r="48" spans="1:4" x14ac:dyDescent="0.25">
      <c r="A48" s="52" t="s">
        <v>325</v>
      </c>
      <c r="B48" s="29">
        <v>17</v>
      </c>
      <c r="C48" s="30">
        <v>9</v>
      </c>
      <c r="D48" s="31">
        <v>8</v>
      </c>
    </row>
    <row r="49" spans="1:4" ht="10.5" customHeight="1" x14ac:dyDescent="0.25">
      <c r="A49" s="42"/>
      <c r="B49" s="43"/>
      <c r="C49" s="60"/>
      <c r="D49" s="44"/>
    </row>
    <row r="50" spans="1:4" x14ac:dyDescent="0.25">
      <c r="A50" s="51" t="s">
        <v>290</v>
      </c>
      <c r="B50" s="65">
        <v>42</v>
      </c>
      <c r="C50" s="65">
        <v>22</v>
      </c>
      <c r="D50" s="47">
        <v>20</v>
      </c>
    </row>
    <row r="51" spans="1:4" ht="12.75" customHeight="1" x14ac:dyDescent="0.25">
      <c r="A51" s="42" t="s">
        <v>300</v>
      </c>
      <c r="B51" s="29">
        <v>18</v>
      </c>
      <c r="C51" s="43">
        <v>16</v>
      </c>
      <c r="D51" s="44">
        <v>2</v>
      </c>
    </row>
    <row r="52" spans="1:4" x14ac:dyDescent="0.25">
      <c r="A52" s="42" t="s">
        <v>328</v>
      </c>
      <c r="B52" s="29">
        <v>24</v>
      </c>
      <c r="C52" s="60">
        <v>6</v>
      </c>
      <c r="D52" s="44">
        <v>18</v>
      </c>
    </row>
    <row r="53" spans="1:4" ht="9.75" customHeight="1" x14ac:dyDescent="0.25">
      <c r="A53" s="42"/>
      <c r="B53" s="43"/>
      <c r="C53" s="60"/>
      <c r="D53" s="44"/>
    </row>
    <row r="54" spans="1:4" x14ac:dyDescent="0.25">
      <c r="A54" s="51" t="s">
        <v>100</v>
      </c>
      <c r="B54" s="65">
        <v>27</v>
      </c>
      <c r="C54" s="65">
        <v>17</v>
      </c>
      <c r="D54" s="47">
        <v>10</v>
      </c>
    </row>
    <row r="55" spans="1:4" ht="13.5" customHeight="1" x14ac:dyDescent="0.25">
      <c r="A55" s="70" t="s">
        <v>324</v>
      </c>
      <c r="B55" s="29">
        <v>27</v>
      </c>
      <c r="C55" s="30">
        <v>17</v>
      </c>
      <c r="D55" s="31">
        <v>10</v>
      </c>
    </row>
    <row r="56" spans="1:4" ht="9" customHeight="1" x14ac:dyDescent="0.25">
      <c r="B56" s="43"/>
      <c r="C56" s="60"/>
      <c r="D56" s="44"/>
    </row>
    <row r="57" spans="1:4" ht="13.5" customHeight="1" x14ac:dyDescent="0.25">
      <c r="A57" s="51" t="s">
        <v>18</v>
      </c>
      <c r="B57" s="61">
        <v>80</v>
      </c>
      <c r="C57" s="61">
        <v>26</v>
      </c>
      <c r="D57" s="62">
        <v>54</v>
      </c>
    </row>
    <row r="58" spans="1:4" ht="12.75" customHeight="1" x14ac:dyDescent="0.25">
      <c r="A58" s="52" t="s">
        <v>309</v>
      </c>
      <c r="B58" s="63">
        <v>21</v>
      </c>
      <c r="C58" s="66">
        <v>3</v>
      </c>
      <c r="D58" s="64">
        <v>18</v>
      </c>
    </row>
    <row r="59" spans="1:4" ht="12.75" customHeight="1" x14ac:dyDescent="0.25">
      <c r="A59" s="52" t="s">
        <v>307</v>
      </c>
      <c r="B59" s="63">
        <v>28</v>
      </c>
      <c r="C59" s="66">
        <v>9</v>
      </c>
      <c r="D59" s="64">
        <v>19</v>
      </c>
    </row>
    <row r="60" spans="1:4" ht="28.5" customHeight="1" x14ac:dyDescent="0.25">
      <c r="A60" s="70" t="s">
        <v>331</v>
      </c>
      <c r="B60" s="63">
        <v>16</v>
      </c>
      <c r="C60" s="66">
        <v>6</v>
      </c>
      <c r="D60" s="64">
        <v>10</v>
      </c>
    </row>
    <row r="61" spans="1:4" ht="12.75" customHeight="1" x14ac:dyDescent="0.25">
      <c r="A61" s="23" t="s">
        <v>327</v>
      </c>
      <c r="B61" s="43">
        <v>15</v>
      </c>
      <c r="C61" s="60">
        <v>8</v>
      </c>
      <c r="D61" s="44">
        <v>7</v>
      </c>
    </row>
    <row r="62" spans="1:4" ht="13.5" customHeight="1" x14ac:dyDescent="0.25">
      <c r="A62" s="23"/>
      <c r="B62" s="64"/>
      <c r="C62" s="67"/>
      <c r="D62" s="64"/>
    </row>
    <row r="63" spans="1:4" ht="15" customHeight="1" x14ac:dyDescent="0.25">
      <c r="A63" s="88" t="s">
        <v>295</v>
      </c>
      <c r="B63" s="88"/>
      <c r="C63" s="88"/>
      <c r="D63" s="88"/>
    </row>
    <row r="64" spans="1:4" ht="15" customHeight="1" x14ac:dyDescent="0.25">
      <c r="A64" s="88" t="s">
        <v>270</v>
      </c>
      <c r="B64" s="88"/>
      <c r="C64" s="88"/>
      <c r="D64" s="88"/>
    </row>
    <row r="65" spans="1:5" ht="15" customHeight="1" x14ac:dyDescent="0.25">
      <c r="A65" s="88" t="s">
        <v>293</v>
      </c>
      <c r="B65" s="88"/>
      <c r="C65" s="88"/>
      <c r="D65" s="88"/>
    </row>
    <row r="66" spans="1:5" ht="15" customHeight="1" thickBot="1" x14ac:dyDescent="0.3">
      <c r="A66" s="83"/>
      <c r="B66" s="84"/>
      <c r="C66" s="84"/>
      <c r="D66" s="84"/>
    </row>
    <row r="67" spans="1:5" ht="21" customHeight="1" thickTop="1" x14ac:dyDescent="0.25">
      <c r="A67" s="94" t="s">
        <v>227</v>
      </c>
      <c r="B67" s="96" t="s">
        <v>226</v>
      </c>
      <c r="C67" s="89" t="s">
        <v>223</v>
      </c>
      <c r="D67" s="90"/>
    </row>
    <row r="68" spans="1:5" ht="15" customHeight="1" x14ac:dyDescent="0.25">
      <c r="A68" s="94"/>
      <c r="B68" s="96"/>
      <c r="C68" s="91" t="s">
        <v>224</v>
      </c>
      <c r="D68" s="93" t="s">
        <v>225</v>
      </c>
    </row>
    <row r="69" spans="1:5" ht="12.75" customHeight="1" x14ac:dyDescent="0.25">
      <c r="A69" s="95"/>
      <c r="B69" s="97"/>
      <c r="C69" s="92"/>
      <c r="D69" s="89"/>
    </row>
    <row r="70" spans="1:5" ht="10.5" customHeight="1" x14ac:dyDescent="0.25">
      <c r="A70" s="24"/>
      <c r="B70" s="29"/>
      <c r="C70" s="30"/>
      <c r="D70" s="31"/>
    </row>
    <row r="71" spans="1:5" ht="12.75" customHeight="1" x14ac:dyDescent="0.25">
      <c r="A71" s="46" t="s">
        <v>271</v>
      </c>
      <c r="B71" s="54">
        <v>80</v>
      </c>
      <c r="C71" s="54">
        <v>45</v>
      </c>
      <c r="D71" s="49">
        <v>35</v>
      </c>
    </row>
    <row r="72" spans="1:5" ht="6" customHeight="1" x14ac:dyDescent="0.25">
      <c r="A72" s="46"/>
      <c r="B72" s="54"/>
      <c r="C72" s="68"/>
      <c r="D72" s="69"/>
    </row>
    <row r="73" spans="1:5" ht="12.75" customHeight="1" x14ac:dyDescent="0.25">
      <c r="A73" s="35" t="s">
        <v>346</v>
      </c>
      <c r="B73" s="29">
        <v>9</v>
      </c>
      <c r="C73" s="33">
        <v>7</v>
      </c>
      <c r="D73" s="31">
        <v>2</v>
      </c>
    </row>
    <row r="74" spans="1:5" ht="12.75" customHeight="1" x14ac:dyDescent="0.25">
      <c r="A74" s="35" t="s">
        <v>301</v>
      </c>
      <c r="B74" s="29">
        <v>9</v>
      </c>
      <c r="C74" s="33">
        <v>6</v>
      </c>
      <c r="D74" s="31">
        <v>3</v>
      </c>
    </row>
    <row r="75" spans="1:5" ht="12.75" customHeight="1" x14ac:dyDescent="0.25">
      <c r="A75" s="35" t="s">
        <v>302</v>
      </c>
      <c r="B75" s="29">
        <v>57</v>
      </c>
      <c r="C75" s="33">
        <v>29</v>
      </c>
      <c r="D75" s="31">
        <v>28</v>
      </c>
    </row>
    <row r="76" spans="1:5" ht="12.75" customHeight="1" x14ac:dyDescent="0.25">
      <c r="A76" s="52" t="s">
        <v>326</v>
      </c>
      <c r="B76" s="33">
        <v>5</v>
      </c>
      <c r="C76" s="30">
        <v>3</v>
      </c>
      <c r="D76" s="31">
        <v>2</v>
      </c>
    </row>
    <row r="77" spans="1:5" ht="6" customHeight="1" x14ac:dyDescent="0.25">
      <c r="A77" s="32"/>
      <c r="B77" s="33"/>
      <c r="C77" s="30"/>
      <c r="D77" s="31"/>
    </row>
    <row r="78" spans="1:5" ht="12.75" customHeight="1" x14ac:dyDescent="0.25">
      <c r="A78" s="51" t="s">
        <v>266</v>
      </c>
      <c r="B78" s="65">
        <v>230</v>
      </c>
      <c r="C78" s="65">
        <v>97</v>
      </c>
      <c r="D78" s="47">
        <v>133</v>
      </c>
    </row>
    <row r="79" spans="1:5" ht="6" customHeight="1" x14ac:dyDescent="0.25">
      <c r="A79" s="51"/>
      <c r="B79" s="65"/>
      <c r="C79" s="65"/>
      <c r="D79" s="62"/>
    </row>
    <row r="80" spans="1:5" s="23" customFormat="1" ht="12.75" customHeight="1" x14ac:dyDescent="0.25">
      <c r="A80" s="52" t="s">
        <v>284</v>
      </c>
      <c r="B80" s="29">
        <v>76</v>
      </c>
      <c r="C80" s="27">
        <v>23</v>
      </c>
      <c r="D80" s="31">
        <v>53</v>
      </c>
      <c r="E80" s="35"/>
    </row>
    <row r="81" spans="1:5" s="23" customFormat="1" ht="12.75" customHeight="1" x14ac:dyDescent="0.25">
      <c r="A81" s="52" t="s">
        <v>288</v>
      </c>
      <c r="B81" s="29">
        <v>21</v>
      </c>
      <c r="C81" s="30">
        <v>9</v>
      </c>
      <c r="D81" s="31">
        <v>12</v>
      </c>
      <c r="E81" s="35"/>
    </row>
    <row r="82" spans="1:5" s="23" customFormat="1" ht="12.75" customHeight="1" x14ac:dyDescent="0.25">
      <c r="A82" s="52" t="s">
        <v>316</v>
      </c>
      <c r="B82" s="29">
        <v>18</v>
      </c>
      <c r="C82" s="30">
        <v>10</v>
      </c>
      <c r="D82" s="31">
        <v>8</v>
      </c>
      <c r="E82" s="35"/>
    </row>
    <row r="83" spans="1:5" s="23" customFormat="1" ht="26.25" customHeight="1" x14ac:dyDescent="0.25">
      <c r="A83" s="70" t="s">
        <v>319</v>
      </c>
      <c r="B83" s="29">
        <v>24</v>
      </c>
      <c r="C83" s="30">
        <v>6</v>
      </c>
      <c r="D83" s="31">
        <v>18</v>
      </c>
      <c r="E83" s="35"/>
    </row>
    <row r="84" spans="1:5" s="23" customFormat="1" ht="12.75" customHeight="1" x14ac:dyDescent="0.25">
      <c r="A84" s="52" t="s">
        <v>322</v>
      </c>
      <c r="B84" s="29">
        <v>28</v>
      </c>
      <c r="C84" s="30">
        <v>16</v>
      </c>
      <c r="D84" s="31">
        <v>12</v>
      </c>
      <c r="E84" s="35"/>
    </row>
    <row r="85" spans="1:5" s="23" customFormat="1" ht="14.25" customHeight="1" x14ac:dyDescent="0.25">
      <c r="A85" s="52" t="s">
        <v>305</v>
      </c>
      <c r="B85" s="29">
        <v>23</v>
      </c>
      <c r="C85" s="30">
        <v>14</v>
      </c>
      <c r="D85" s="31">
        <v>9</v>
      </c>
      <c r="E85" s="35"/>
    </row>
    <row r="86" spans="1:5" s="23" customFormat="1" ht="30.75" customHeight="1" x14ac:dyDescent="0.25">
      <c r="A86" s="70" t="s">
        <v>320</v>
      </c>
      <c r="B86" s="29">
        <v>40</v>
      </c>
      <c r="C86" s="30">
        <v>19</v>
      </c>
      <c r="D86" s="31">
        <v>21</v>
      </c>
      <c r="E86" s="35"/>
    </row>
    <row r="87" spans="1:5" ht="9" customHeight="1" x14ac:dyDescent="0.25">
      <c r="A87" s="52"/>
      <c r="B87" s="63"/>
      <c r="C87" s="60"/>
      <c r="D87" s="64"/>
    </row>
    <row r="88" spans="1:5" ht="12.75" customHeight="1" x14ac:dyDescent="0.25">
      <c r="A88" s="51" t="s">
        <v>268</v>
      </c>
      <c r="B88" s="61">
        <v>17</v>
      </c>
      <c r="C88" s="71">
        <v>6</v>
      </c>
      <c r="D88" s="62">
        <v>11</v>
      </c>
    </row>
    <row r="89" spans="1:5" ht="6.75" customHeight="1" x14ac:dyDescent="0.25">
      <c r="A89" s="51"/>
      <c r="B89" s="61"/>
      <c r="C89" s="72"/>
      <c r="D89" s="62"/>
    </row>
    <row r="90" spans="1:5" ht="12.75" customHeight="1" x14ac:dyDescent="0.25">
      <c r="A90" s="73" t="s">
        <v>285</v>
      </c>
      <c r="B90" s="29">
        <v>17</v>
      </c>
      <c r="C90" s="30">
        <v>6</v>
      </c>
      <c r="D90" s="31">
        <v>11</v>
      </c>
    </row>
    <row r="91" spans="1:5" ht="6.75" customHeight="1" x14ac:dyDescent="0.25">
      <c r="A91" s="32"/>
      <c r="B91" s="29"/>
      <c r="C91" s="30"/>
      <c r="D91" s="31"/>
    </row>
    <row r="92" spans="1:5" ht="12.75" customHeight="1" x14ac:dyDescent="0.25">
      <c r="A92" s="74" t="s">
        <v>275</v>
      </c>
      <c r="B92" s="54">
        <v>65</v>
      </c>
      <c r="C92" s="54">
        <v>23</v>
      </c>
      <c r="D92" s="49">
        <v>42</v>
      </c>
    </row>
    <row r="93" spans="1:5" ht="6" customHeight="1" x14ac:dyDescent="0.25">
      <c r="A93" s="74"/>
      <c r="B93" s="54"/>
      <c r="C93" s="68"/>
      <c r="D93" s="69"/>
    </row>
    <row r="94" spans="1:5" ht="12" customHeight="1" x14ac:dyDescent="0.25">
      <c r="A94" s="52" t="s">
        <v>304</v>
      </c>
      <c r="B94" s="29">
        <v>28</v>
      </c>
      <c r="C94" s="30">
        <v>6</v>
      </c>
      <c r="D94" s="31">
        <v>22</v>
      </c>
    </row>
    <row r="95" spans="1:5" ht="12.75" customHeight="1" x14ac:dyDescent="0.25">
      <c r="A95" s="52" t="s">
        <v>332</v>
      </c>
      <c r="B95" s="29">
        <v>21</v>
      </c>
      <c r="C95" s="30">
        <v>11</v>
      </c>
      <c r="D95" s="31">
        <v>10</v>
      </c>
    </row>
    <row r="96" spans="1:5" ht="12.75" customHeight="1" x14ac:dyDescent="0.25">
      <c r="A96" s="52" t="s">
        <v>312</v>
      </c>
      <c r="B96" s="29">
        <v>16</v>
      </c>
      <c r="C96" s="30">
        <v>6</v>
      </c>
      <c r="D96" s="31">
        <v>10</v>
      </c>
    </row>
    <row r="97" spans="1:4" ht="6" customHeight="1" x14ac:dyDescent="0.25">
      <c r="A97" s="52"/>
      <c r="B97" s="29"/>
      <c r="C97" s="30"/>
      <c r="D97" s="31"/>
    </row>
    <row r="98" spans="1:4" ht="12.75" customHeight="1" x14ac:dyDescent="0.25">
      <c r="A98" s="51" t="s">
        <v>267</v>
      </c>
      <c r="B98" s="65">
        <v>366</v>
      </c>
      <c r="C98" s="65">
        <v>106</v>
      </c>
      <c r="D98" s="47">
        <v>260</v>
      </c>
    </row>
    <row r="99" spans="1:4" ht="6" customHeight="1" x14ac:dyDescent="0.25">
      <c r="A99" s="51"/>
      <c r="B99" s="47"/>
      <c r="C99" s="65"/>
      <c r="D99" s="62"/>
    </row>
    <row r="100" spans="1:4" ht="28.5" customHeight="1" x14ac:dyDescent="0.25">
      <c r="A100" s="75" t="s">
        <v>342</v>
      </c>
      <c r="B100" s="44">
        <v>366</v>
      </c>
      <c r="C100" s="43">
        <v>106</v>
      </c>
      <c r="D100" s="64">
        <v>260</v>
      </c>
    </row>
    <row r="101" spans="1:4" ht="13.5" customHeight="1" x14ac:dyDescent="0.25">
      <c r="A101" s="42"/>
      <c r="B101" s="63"/>
      <c r="C101" s="66"/>
      <c r="D101" s="64"/>
    </row>
    <row r="102" spans="1:4" ht="12.75" customHeight="1" x14ac:dyDescent="0.25">
      <c r="A102" s="76" t="s">
        <v>262</v>
      </c>
      <c r="B102" s="40">
        <v>434</v>
      </c>
      <c r="C102" s="40">
        <v>132</v>
      </c>
      <c r="D102" s="41">
        <v>302</v>
      </c>
    </row>
    <row r="103" spans="1:4" ht="9.75" customHeight="1" x14ac:dyDescent="0.25">
      <c r="A103" s="42"/>
      <c r="B103" s="43"/>
      <c r="C103" s="60"/>
      <c r="D103" s="44"/>
    </row>
    <row r="104" spans="1:4" ht="12.75" customHeight="1" x14ac:dyDescent="0.25">
      <c r="A104" s="76" t="s">
        <v>278</v>
      </c>
      <c r="B104" s="41">
        <v>413</v>
      </c>
      <c r="C104" s="41">
        <v>118</v>
      </c>
      <c r="D104" s="41">
        <v>295</v>
      </c>
    </row>
    <row r="105" spans="1:4" ht="12.75" customHeight="1" x14ac:dyDescent="0.25">
      <c r="A105" s="70" t="s">
        <v>299</v>
      </c>
      <c r="B105" s="43">
        <v>6</v>
      </c>
      <c r="C105" s="43">
        <v>3</v>
      </c>
      <c r="D105" s="64">
        <v>3</v>
      </c>
    </row>
    <row r="106" spans="1:4" ht="12.75" customHeight="1" x14ac:dyDescent="0.25">
      <c r="A106" s="70" t="s">
        <v>298</v>
      </c>
      <c r="B106" s="43">
        <v>39</v>
      </c>
      <c r="C106" s="43">
        <v>14</v>
      </c>
      <c r="D106" s="64">
        <v>25</v>
      </c>
    </row>
    <row r="107" spans="1:4" ht="12.75" customHeight="1" x14ac:dyDescent="0.25">
      <c r="A107" s="70" t="s">
        <v>317</v>
      </c>
      <c r="B107" s="43">
        <v>41</v>
      </c>
      <c r="C107" s="43">
        <v>6</v>
      </c>
      <c r="D107" s="64">
        <v>35</v>
      </c>
    </row>
    <row r="108" spans="1:4" ht="12.75" customHeight="1" x14ac:dyDescent="0.25">
      <c r="A108" s="70" t="s">
        <v>297</v>
      </c>
      <c r="B108" s="43">
        <v>7</v>
      </c>
      <c r="C108" s="43">
        <v>4</v>
      </c>
      <c r="D108" s="64">
        <v>3</v>
      </c>
    </row>
    <row r="109" spans="1:4" ht="12.75" customHeight="1" x14ac:dyDescent="0.25">
      <c r="A109" s="70" t="s">
        <v>314</v>
      </c>
      <c r="B109" s="43">
        <v>132</v>
      </c>
      <c r="C109" s="43">
        <v>45</v>
      </c>
      <c r="D109" s="64">
        <v>87</v>
      </c>
    </row>
    <row r="110" spans="1:4" ht="28.5" customHeight="1" x14ac:dyDescent="0.25">
      <c r="A110" s="70" t="s">
        <v>344</v>
      </c>
      <c r="B110" s="43">
        <v>40</v>
      </c>
      <c r="C110" s="43">
        <v>4</v>
      </c>
      <c r="D110" s="64">
        <v>36</v>
      </c>
    </row>
    <row r="111" spans="1:4" ht="12.75" customHeight="1" x14ac:dyDescent="0.25">
      <c r="A111" s="34" t="s">
        <v>318</v>
      </c>
      <c r="B111" s="43">
        <v>138</v>
      </c>
      <c r="C111" s="43">
        <v>42</v>
      </c>
      <c r="D111" s="64">
        <v>96</v>
      </c>
    </row>
    <row r="112" spans="1:4" ht="12.75" customHeight="1" x14ac:dyDescent="0.25">
      <c r="A112" s="23" t="s">
        <v>313</v>
      </c>
      <c r="B112" s="43">
        <v>10</v>
      </c>
      <c r="C112" s="43" t="s">
        <v>296</v>
      </c>
      <c r="D112" s="44">
        <v>10</v>
      </c>
    </row>
    <row r="113" spans="1:4" ht="9" customHeight="1" x14ac:dyDescent="0.25">
      <c r="A113" s="42"/>
      <c r="B113" s="43"/>
      <c r="C113" s="43"/>
      <c r="D113" s="44"/>
    </row>
    <row r="114" spans="1:4" x14ac:dyDescent="0.25">
      <c r="A114" s="76" t="s">
        <v>277</v>
      </c>
      <c r="B114" s="40">
        <v>21</v>
      </c>
      <c r="C114" s="40">
        <v>14</v>
      </c>
      <c r="D114" s="41">
        <v>7</v>
      </c>
    </row>
    <row r="115" spans="1:4" x14ac:dyDescent="0.25">
      <c r="A115" s="52" t="s">
        <v>330</v>
      </c>
      <c r="B115" s="43">
        <v>21</v>
      </c>
      <c r="C115" s="63">
        <v>14</v>
      </c>
      <c r="D115" s="64">
        <v>7</v>
      </c>
    </row>
    <row r="116" spans="1:4" ht="9.75" customHeight="1" x14ac:dyDescent="0.25">
      <c r="A116" s="42"/>
      <c r="B116" s="63"/>
      <c r="C116" s="63"/>
      <c r="D116" s="64"/>
    </row>
    <row r="117" spans="1:4" ht="12" customHeight="1" x14ac:dyDescent="0.25">
      <c r="A117" s="51" t="s">
        <v>269</v>
      </c>
      <c r="B117" s="65">
        <v>45</v>
      </c>
      <c r="C117" s="65">
        <v>24</v>
      </c>
      <c r="D117" s="47">
        <v>21</v>
      </c>
    </row>
    <row r="118" spans="1:4" ht="12.75" customHeight="1" x14ac:dyDescent="0.25">
      <c r="A118" s="35" t="s">
        <v>323</v>
      </c>
      <c r="B118" s="44">
        <v>25</v>
      </c>
      <c r="C118" s="44">
        <v>17</v>
      </c>
      <c r="D118" s="44">
        <v>8</v>
      </c>
    </row>
    <row r="119" spans="1:4" ht="12.75" customHeight="1" x14ac:dyDescent="0.25">
      <c r="A119" s="35" t="s">
        <v>310</v>
      </c>
      <c r="B119" s="44">
        <v>20</v>
      </c>
      <c r="C119" s="44">
        <v>7</v>
      </c>
      <c r="D119" s="44">
        <v>13</v>
      </c>
    </row>
    <row r="120" spans="1:4" ht="9" customHeight="1" x14ac:dyDescent="0.25">
      <c r="A120" s="24"/>
      <c r="B120" s="29"/>
      <c r="C120" s="29"/>
      <c r="D120" s="48"/>
    </row>
    <row r="121" spans="1:4" ht="12.75" customHeight="1" x14ac:dyDescent="0.25">
      <c r="A121" s="76" t="s">
        <v>276</v>
      </c>
      <c r="B121" s="77">
        <v>34</v>
      </c>
      <c r="C121" s="77">
        <v>13</v>
      </c>
      <c r="D121" s="78">
        <v>21</v>
      </c>
    </row>
    <row r="122" spans="1:4" ht="9" customHeight="1" x14ac:dyDescent="0.25">
      <c r="A122" s="51"/>
      <c r="B122" s="61"/>
      <c r="C122" s="61"/>
      <c r="D122" s="62"/>
    </row>
    <row r="123" spans="1:4" ht="12.75" customHeight="1" x14ac:dyDescent="0.25">
      <c r="A123" s="76" t="s">
        <v>289</v>
      </c>
      <c r="B123" s="77">
        <v>16</v>
      </c>
      <c r="C123" s="77" t="s">
        <v>296</v>
      </c>
      <c r="D123" s="78">
        <v>16</v>
      </c>
    </row>
    <row r="124" spans="1:4" ht="12.75" customHeight="1" x14ac:dyDescent="0.25">
      <c r="A124" s="42" t="s">
        <v>321</v>
      </c>
      <c r="B124" s="63">
        <v>16</v>
      </c>
      <c r="C124" s="63" t="s">
        <v>296</v>
      </c>
      <c r="D124" s="64">
        <v>16</v>
      </c>
    </row>
    <row r="125" spans="1:4" ht="7.5" customHeight="1" x14ac:dyDescent="0.25">
      <c r="A125" s="42"/>
      <c r="B125" s="63"/>
      <c r="C125" s="61"/>
      <c r="D125" s="62"/>
    </row>
    <row r="126" spans="1:4" ht="12.75" customHeight="1" x14ac:dyDescent="0.25">
      <c r="A126" s="76" t="s">
        <v>280</v>
      </c>
      <c r="B126" s="77">
        <v>12</v>
      </c>
      <c r="C126" s="77">
        <v>8</v>
      </c>
      <c r="D126" s="78">
        <v>4</v>
      </c>
    </row>
    <row r="127" spans="1:4" ht="12.75" customHeight="1" x14ac:dyDescent="0.25">
      <c r="A127" s="42" t="s">
        <v>329</v>
      </c>
      <c r="B127" s="63">
        <v>12</v>
      </c>
      <c r="C127" s="63">
        <v>8</v>
      </c>
      <c r="D127" s="64">
        <v>4</v>
      </c>
    </row>
    <row r="128" spans="1:4" ht="7.5" customHeight="1" x14ac:dyDescent="0.25">
      <c r="A128" s="42"/>
      <c r="B128" s="63"/>
      <c r="C128" s="63"/>
      <c r="D128" s="64"/>
    </row>
    <row r="129" spans="1:4" ht="12.75" customHeight="1" x14ac:dyDescent="0.25">
      <c r="A129" s="76" t="s">
        <v>279</v>
      </c>
      <c r="B129" s="77">
        <v>6</v>
      </c>
      <c r="C129" s="77">
        <v>5</v>
      </c>
      <c r="D129" s="78">
        <v>1</v>
      </c>
    </row>
    <row r="130" spans="1:4" ht="12.75" customHeight="1" x14ac:dyDescent="0.25">
      <c r="A130" s="42" t="s">
        <v>311</v>
      </c>
      <c r="B130" s="63">
        <v>6</v>
      </c>
      <c r="C130" s="63">
        <v>5</v>
      </c>
      <c r="D130" s="64">
        <v>1</v>
      </c>
    </row>
    <row r="131" spans="1:4" ht="9" customHeight="1" x14ac:dyDescent="0.25">
      <c r="A131" s="23"/>
      <c r="B131" s="64"/>
      <c r="C131" s="64"/>
      <c r="D131" s="64"/>
    </row>
    <row r="132" spans="1:4" ht="13.5" customHeight="1" x14ac:dyDescent="0.25">
      <c r="A132" s="88" t="s">
        <v>295</v>
      </c>
      <c r="B132" s="88"/>
      <c r="C132" s="88"/>
      <c r="D132" s="88"/>
    </row>
    <row r="133" spans="1:4" ht="12.75" customHeight="1" x14ac:dyDescent="0.25">
      <c r="A133" s="88" t="s">
        <v>270</v>
      </c>
      <c r="B133" s="88"/>
      <c r="C133" s="88"/>
      <c r="D133" s="88"/>
    </row>
    <row r="134" spans="1:4" ht="12.75" customHeight="1" x14ac:dyDescent="0.25">
      <c r="A134" s="88" t="s">
        <v>294</v>
      </c>
      <c r="B134" s="88"/>
      <c r="C134" s="88"/>
      <c r="D134" s="88"/>
    </row>
    <row r="135" spans="1:4" ht="12.75" customHeight="1" thickBot="1" x14ac:dyDescent="0.3">
      <c r="A135" s="83"/>
      <c r="B135" s="84"/>
      <c r="C135" s="84"/>
      <c r="D135" s="84"/>
    </row>
    <row r="136" spans="1:4" ht="21.75" customHeight="1" thickTop="1" x14ac:dyDescent="0.25">
      <c r="A136" s="94" t="s">
        <v>227</v>
      </c>
      <c r="B136" s="96" t="s">
        <v>226</v>
      </c>
      <c r="C136" s="89" t="s">
        <v>223</v>
      </c>
      <c r="D136" s="90"/>
    </row>
    <row r="137" spans="1:4" ht="15.75" customHeight="1" x14ac:dyDescent="0.25">
      <c r="A137" s="94"/>
      <c r="B137" s="96"/>
      <c r="C137" s="98" t="s">
        <v>224</v>
      </c>
      <c r="D137" s="93" t="s">
        <v>225</v>
      </c>
    </row>
    <row r="138" spans="1:4" ht="9.75" customHeight="1" x14ac:dyDescent="0.25">
      <c r="A138" s="95"/>
      <c r="B138" s="97"/>
      <c r="C138" s="97"/>
      <c r="D138" s="89"/>
    </row>
    <row r="139" spans="1:4" ht="13.5" customHeight="1" x14ac:dyDescent="0.25">
      <c r="A139" s="52"/>
      <c r="B139" s="63"/>
      <c r="C139" s="63"/>
      <c r="D139" s="64"/>
    </row>
    <row r="140" spans="1:4" ht="15" customHeight="1" x14ac:dyDescent="0.25">
      <c r="A140" s="39" t="s">
        <v>339</v>
      </c>
      <c r="B140" s="77">
        <v>85</v>
      </c>
      <c r="C140" s="77">
        <v>32</v>
      </c>
      <c r="D140" s="78">
        <v>53</v>
      </c>
    </row>
    <row r="141" spans="1:4" ht="15" customHeight="1" x14ac:dyDescent="0.25">
      <c r="A141" s="52"/>
      <c r="B141" s="63"/>
      <c r="C141" s="63"/>
      <c r="D141" s="64"/>
    </row>
    <row r="142" spans="1:4" ht="15" customHeight="1" x14ac:dyDescent="0.25">
      <c r="A142" s="51" t="s">
        <v>46</v>
      </c>
      <c r="B142" s="61">
        <v>12</v>
      </c>
      <c r="C142" s="61">
        <v>8</v>
      </c>
      <c r="D142" s="62">
        <v>4</v>
      </c>
    </row>
    <row r="143" spans="1:4" ht="12.75" customHeight="1" x14ac:dyDescent="0.25">
      <c r="A143" s="42" t="s">
        <v>340</v>
      </c>
      <c r="B143" s="63">
        <v>12</v>
      </c>
      <c r="C143" s="63">
        <v>8</v>
      </c>
      <c r="D143" s="64">
        <v>4</v>
      </c>
    </row>
    <row r="144" spans="1:4" ht="9.75" customHeight="1" x14ac:dyDescent="0.25">
      <c r="A144" s="42"/>
      <c r="B144" s="63"/>
      <c r="C144" s="63"/>
      <c r="D144" s="64"/>
    </row>
    <row r="145" spans="1:4" ht="12.75" customHeight="1" x14ac:dyDescent="0.25">
      <c r="A145" s="51" t="s">
        <v>92</v>
      </c>
      <c r="B145" s="61">
        <v>18</v>
      </c>
      <c r="C145" s="61">
        <v>4</v>
      </c>
      <c r="D145" s="62">
        <v>14</v>
      </c>
    </row>
    <row r="146" spans="1:4" ht="12.75" customHeight="1" x14ac:dyDescent="0.25">
      <c r="A146" s="42" t="s">
        <v>343</v>
      </c>
      <c r="B146" s="63">
        <v>18</v>
      </c>
      <c r="C146" s="63">
        <v>4</v>
      </c>
      <c r="D146" s="64">
        <v>14</v>
      </c>
    </row>
    <row r="147" spans="1:4" ht="9.75" customHeight="1" x14ac:dyDescent="0.25">
      <c r="A147" s="42"/>
      <c r="B147" s="63"/>
      <c r="C147" s="63"/>
      <c r="D147" s="64"/>
    </row>
    <row r="148" spans="1:4" ht="12.75" customHeight="1" x14ac:dyDescent="0.25">
      <c r="A148" s="51" t="s">
        <v>11</v>
      </c>
      <c r="B148" s="61">
        <v>55</v>
      </c>
      <c r="C148" s="61">
        <v>20</v>
      </c>
      <c r="D148" s="62">
        <v>35</v>
      </c>
    </row>
    <row r="149" spans="1:4" ht="12.75" customHeight="1" x14ac:dyDescent="0.25">
      <c r="A149" s="42" t="s">
        <v>341</v>
      </c>
      <c r="B149" s="63">
        <v>55</v>
      </c>
      <c r="C149" s="63">
        <v>20</v>
      </c>
      <c r="D149" s="64">
        <v>35</v>
      </c>
    </row>
    <row r="150" spans="1:4" ht="10.5" customHeight="1" x14ac:dyDescent="0.25">
      <c r="A150" s="79"/>
      <c r="B150" s="80"/>
      <c r="C150" s="80"/>
      <c r="D150" s="81"/>
    </row>
    <row r="151" spans="1:4" ht="8.25" customHeight="1" x14ac:dyDescent="0.25"/>
    <row r="152" spans="1:4" x14ac:dyDescent="0.25">
      <c r="A152" s="35" t="s">
        <v>345</v>
      </c>
    </row>
    <row r="153" spans="1:4" ht="7.5" customHeight="1" x14ac:dyDescent="0.25"/>
    <row r="154" spans="1:4" x14ac:dyDescent="0.25">
      <c r="A154" s="35" t="s">
        <v>219</v>
      </c>
    </row>
  </sheetData>
  <mergeCells count="24">
    <mergeCell ref="A63:D63"/>
    <mergeCell ref="A64:D64"/>
    <mergeCell ref="A65:D65"/>
    <mergeCell ref="C67:D67"/>
    <mergeCell ref="C68:C69"/>
    <mergeCell ref="D68:D69"/>
    <mergeCell ref="A67:A69"/>
    <mergeCell ref="B67:B69"/>
    <mergeCell ref="C136:D136"/>
    <mergeCell ref="C137:C138"/>
    <mergeCell ref="D137:D138"/>
    <mergeCell ref="A132:D132"/>
    <mergeCell ref="A133:D133"/>
    <mergeCell ref="A134:D134"/>
    <mergeCell ref="A136:A138"/>
    <mergeCell ref="B136:B138"/>
    <mergeCell ref="A1:D1"/>
    <mergeCell ref="A2:D2"/>
    <mergeCell ref="A3:D3"/>
    <mergeCell ref="C5:D5"/>
    <mergeCell ref="C6:C7"/>
    <mergeCell ref="D6:D7"/>
    <mergeCell ref="A5:A7"/>
    <mergeCell ref="B5:B7"/>
  </mergeCells>
  <phoneticPr fontId="4" type="noConversion"/>
  <pageMargins left="0.70866141732283472" right="0.70866141732283472" top="0.74803149606299213" bottom="0.74803149606299213" header="0.31496062992125984" footer="0.31496062992125984"/>
  <pageSetup scale="8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 Garcia</cp:lastModifiedBy>
  <cp:lastPrinted>2025-04-14T17:56:49Z</cp:lastPrinted>
  <dcterms:created xsi:type="dcterms:W3CDTF">2019-10-08T15:14:20Z</dcterms:created>
  <dcterms:modified xsi:type="dcterms:W3CDTF">2025-04-14T17:58:13Z</dcterms:modified>
</cp:coreProperties>
</file>