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tización\Documents\BOLETIN II SEM-2025\BOLETIN II SEM-2025\"/>
    </mc:Choice>
  </mc:AlternateContent>
  <xr:revisionPtr revIDLastSave="0" documentId="13_ncr:1_{6A012F5C-2CF7-4948-9E27-60903C9F4330}" xr6:coauthVersionLast="47" xr6:coauthVersionMax="47" xr10:uidLastSave="{00000000-0000-0000-0000-000000000000}"/>
  <bookViews>
    <workbookView xWindow="-120" yWindow="-120" windowWidth="29040" windowHeight="15720" tabRatio="710" xr2:uid="{00000000-000D-0000-FFFF-FFFF00000000}"/>
  </bookViews>
  <sheets>
    <sheet name="Cuadro-1" sheetId="14" r:id="rId1"/>
    <sheet name="DATOS-GRAF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4" l="1"/>
  <c r="C18" i="14"/>
  <c r="B18" i="14"/>
  <c r="F12" i="14" l="1"/>
  <c r="E12" i="14"/>
  <c r="E57" i="14" l="1"/>
  <c r="D57" i="14"/>
  <c r="C57" i="14"/>
  <c r="C12" i="14"/>
  <c r="B36" i="14" l="1"/>
  <c r="F57" i="14" l="1"/>
  <c r="G57" i="14" l="1"/>
  <c r="B57" i="14" l="1"/>
  <c r="E36" i="14" l="1"/>
  <c r="C36" i="14"/>
  <c r="F36" i="14"/>
  <c r="G36" i="14" l="1"/>
  <c r="D36" i="14"/>
  <c r="G12" i="14" l="1"/>
  <c r="B12" i="14"/>
  <c r="D12" i="14" l="1"/>
  <c r="D49" i="14" l="1"/>
  <c r="D8" i="14" s="1"/>
  <c r="B4" i="15" s="1"/>
  <c r="B49" i="14"/>
  <c r="B8" i="14" s="1"/>
  <c r="G49" i="14"/>
  <c r="G8" i="14" s="1"/>
  <c r="C49" i="14"/>
  <c r="C8" i="14" s="1"/>
  <c r="E49" i="14"/>
  <c r="F49" i="14"/>
  <c r="F8" i="14" s="1"/>
  <c r="E8" i="14" l="1"/>
  <c r="E10" i="14" s="1"/>
  <c r="G10" i="14"/>
  <c r="B10" i="15"/>
  <c r="F10" i="14"/>
  <c r="B11" i="15"/>
  <c r="B3" i="15"/>
  <c r="C10" i="14"/>
  <c r="B10" i="14"/>
  <c r="D10" i="14"/>
  <c r="B9" i="15" l="1"/>
  <c r="B8" i="15" l="1"/>
  <c r="C11" i="15" l="1"/>
  <c r="C8" i="15"/>
  <c r="C10" i="15"/>
  <c r="C9" i="15"/>
</calcChain>
</file>

<file path=xl/sharedStrings.xml><?xml version="1.0" encoding="utf-8"?>
<sst xmlns="http://schemas.openxmlformats.org/spreadsheetml/2006/main" count="96" uniqueCount="80">
  <si>
    <t>Sede, Facultad y Ubicación</t>
  </si>
  <si>
    <t>Total</t>
  </si>
  <si>
    <t xml:space="preserve">CIUDAD UNIVERSITARIA </t>
  </si>
  <si>
    <t xml:space="preserve">                      </t>
  </si>
  <si>
    <t xml:space="preserve">CENTROS REGIONALES UNIVERSITARIOS </t>
  </si>
  <si>
    <t>Turno</t>
  </si>
  <si>
    <t>Diurno</t>
  </si>
  <si>
    <t>Vespertino</t>
  </si>
  <si>
    <t>Nocturno</t>
  </si>
  <si>
    <t>Sexo</t>
  </si>
  <si>
    <t>Hombres</t>
  </si>
  <si>
    <t>Mujeres</t>
  </si>
  <si>
    <t>HOMBRES</t>
  </si>
  <si>
    <t>MUJERES</t>
  </si>
  <si>
    <t>DIURNO</t>
  </si>
  <si>
    <t>VESPERTINO</t>
  </si>
  <si>
    <t>NOCTURNO</t>
  </si>
  <si>
    <t xml:space="preserve">   </t>
  </si>
  <si>
    <t xml:space="preserve">    TOTAL</t>
  </si>
  <si>
    <t xml:space="preserve">Administración de Empresas y Contabilidad </t>
  </si>
  <si>
    <t>Administración Pública</t>
  </si>
  <si>
    <t>Arquitectura y Diseño</t>
  </si>
  <si>
    <t>Bellas Artes</t>
  </si>
  <si>
    <t>Ciencias Agropecuarias</t>
  </si>
  <si>
    <t>Ciencias de la Educación</t>
  </si>
  <si>
    <t>Ciencias Naturales, Exactas 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</si>
  <si>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</si>
  <si>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</si>
  <si>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</si>
  <si>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</si>
  <si>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</si>
  <si>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</si>
  <si>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Informática, Electrónica y Comunicación</t>
  </si>
  <si>
    <t>Ingeniería</t>
  </si>
  <si>
    <t xml:space="preserve">Medicina </t>
  </si>
  <si>
    <t>Medicina Veterinaria</t>
  </si>
  <si>
    <t>Odontología</t>
  </si>
  <si>
    <t>Psicología</t>
  </si>
  <si>
    <t>Bocas del Toro</t>
  </si>
  <si>
    <t>Azuero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</si>
  <si>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</si>
  <si>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</si>
  <si>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</si>
  <si>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</si>
  <si>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</si>
  <si>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</si>
  <si>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</si>
  <si>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Veraguas</t>
  </si>
  <si>
    <t>Aguadulce</t>
  </si>
  <si>
    <t>Ocú</t>
  </si>
  <si>
    <t>Soná</t>
  </si>
  <si>
    <t>Tortí</t>
  </si>
  <si>
    <t xml:space="preserve">Chiriquí Grande -  (Bocas del Toro) </t>
  </si>
  <si>
    <t>Isla Colón -  (Bocas del Toro)</t>
  </si>
  <si>
    <t>Kankintú -  (Bocas del Toro)</t>
  </si>
  <si>
    <t>Kusapín - (Bocas del Toro)</t>
  </si>
  <si>
    <t>Las Tablas - (Bocas del Toro)</t>
  </si>
  <si>
    <t>Río Indio -  (Colón)</t>
  </si>
  <si>
    <t>Nombre de Dios -  (Colón)</t>
  </si>
  <si>
    <t>Portobelo -  (Colón)</t>
  </si>
  <si>
    <t>Macaracas -  (Los Santos)</t>
  </si>
  <si>
    <t>Tonosí -  (Los Santos)</t>
  </si>
  <si>
    <t>Sitio Prado -(Veraguas)</t>
  </si>
  <si>
    <t>Guabal -(Veraguas)</t>
  </si>
  <si>
    <t>Cerro Puerco -(Veraguas)</t>
  </si>
  <si>
    <t>Nota:  Este cuadro se refiere a matrícula en el nivel de pregrado y grado (carreras de licenciatura, técnico y profesorado)</t>
  </si>
  <si>
    <t xml:space="preserve">                                          Porcentaje</t>
  </si>
  <si>
    <t>Centro Penitenciario Santiago-(Veraguas)</t>
  </si>
  <si>
    <t>Arraiján</t>
  </si>
  <si>
    <t xml:space="preserve">Sambú -  (Darién) </t>
  </si>
  <si>
    <t>EXTENSIONES UNIVERSITARIAS</t>
  </si>
  <si>
    <t>PROGRAMAS ANEXOS</t>
  </si>
  <si>
    <t xml:space="preserve">Cuadro 1.  MATRÍCULA EN LA UNIVERSIDAD DE PANAMÁ, POR SEXO Y TURNO, SEGÚN SEDE, FACULTAD Y UBICACIÓN: </t>
  </si>
  <si>
    <t>La Palma -  (Darién)</t>
  </si>
  <si>
    <t>Facultad de Ciencias Agropecuarias - (Chiriquí)</t>
  </si>
  <si>
    <t xml:space="preserve"> SEGUNDO SEMESTRE; AÑO ACADÉMICO 2025</t>
  </si>
  <si>
    <t>-</t>
  </si>
  <si>
    <t>Guna Yala - Cartí (Panamá Este)</t>
  </si>
  <si>
    <t>Guna Yala - Narganá (Panamá Este)</t>
  </si>
  <si>
    <t xml:space="preserve">Guna Yala - Ustupu (Panamá Este)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</si>
</sst>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00"/>
    <numFmt numFmtId="166" formatCode="0.0000"/>
    <numFmt numFmtId="167" formatCode="#,##0.0_);\(#,##0.0\)"/>
    <numFmt numFmtId="168" formatCode="#,##0.0;\-#,##0.0"/>
  </numFmts>
  <fonts count="4" x14ac:knownFonts="1">
    <font>
      <sz val="12"/>
      <name val="Courier"/>
    </font>
    <font>
      <sz val="12"/>
      <name val="Times New Roman"/>
      <family val="1"/>
    </font>
    <font>
      <b/>
      <sz val="12"/>
      <name val="Aptos Narrow"/>
      <family val="2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7F9F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37" fontId="0" fillId="0" borderId="0"/>
    <xf numFmtId="9" fontId="1" fillId="0" borderId="0" applyFont="0" applyFill="0" applyBorder="0" applyAlignment="0" applyProtection="0"/>
  </cellStyleXfs>
  <cellXfs count="52">
    <xf numFmtId="37" fontId="0" fillId="0" borderId="0" xfId="0"/>
    <xf numFmtId="165" fontId="0" fillId="0" borderId="0" xfId="1" applyNumberFormat="1" applyFont="1"/>
    <xf numFmtId="166" fontId="0" fillId="0" borderId="0" xfId="1" applyNumberFormat="1" applyFont="1"/>
    <xf numFmtId="167" fontId="0" fillId="0" borderId="0" xfId="0" applyNumberFormat="1"/>
    <xf numFmtId="37" fontId="3" fillId="0" borderId="0" xfId="0" applyFont="1"/>
    <xf numFmtId="37" fontId="3" fillId="0" borderId="2" xfId="0" applyFont="1" applyBorder="1"/>
    <xf numFmtId="37" fontId="3" fillId="0" borderId="3" xfId="0" applyFont="1" applyBorder="1"/>
    <xf numFmtId="37" fontId="2" fillId="3" borderId="1" xfId="0" applyFont="1" applyFill="1" applyBorder="1" applyAlignment="1">
      <alignment horizontal="center" wrapText="1"/>
    </xf>
    <xf numFmtId="3" fontId="2" fillId="3" borderId="2" xfId="0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37" fontId="2" fillId="0" borderId="1" xfId="0" applyFont="1" applyBorder="1" applyAlignment="1">
      <alignment wrapText="1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37" fontId="3" fillId="0" borderId="1" xfId="0" applyFont="1" applyBorder="1" applyAlignment="1">
      <alignment wrapText="1"/>
    </xf>
    <xf numFmtId="3" fontId="3" fillId="0" borderId="2" xfId="0" applyNumberFormat="1" applyFont="1" applyBorder="1"/>
    <xf numFmtId="3" fontId="3" fillId="0" borderId="3" xfId="0" applyNumberFormat="1" applyFont="1" applyBorder="1"/>
    <xf numFmtId="37" fontId="2" fillId="3" borderId="1" xfId="0" applyFont="1" applyFill="1" applyBorder="1" applyAlignment="1">
      <alignment horizontal="left" wrapText="1"/>
    </xf>
    <xf numFmtId="37" fontId="3" fillId="0" borderId="1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left"/>
    </xf>
    <xf numFmtId="37" fontId="3" fillId="0" borderId="1" xfId="0" quotePrefix="1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7" fontId="2" fillId="0" borderId="1" xfId="0" quotePrefix="1" applyFont="1" applyBorder="1" applyAlignment="1">
      <alignment horizontal="left" wrapText="1"/>
    </xf>
    <xf numFmtId="37" fontId="2" fillId="3" borderId="1" xfId="0" quotePrefix="1" applyFont="1" applyFill="1" applyBorder="1" applyAlignment="1">
      <alignment horizontal="left" wrapText="1"/>
    </xf>
    <xf numFmtId="37" fontId="2" fillId="3" borderId="1" xfId="0" applyFont="1" applyFill="1" applyBorder="1" applyAlignment="1">
      <alignment wrapText="1"/>
    </xf>
    <xf numFmtId="37" fontId="3" fillId="0" borderId="1" xfId="0" applyFont="1" applyBorder="1" applyAlignment="1">
      <alignment horizontal="left"/>
    </xf>
    <xf numFmtId="37" fontId="3" fillId="0" borderId="1" xfId="0" quotePrefix="1" applyFont="1" applyBorder="1" applyAlignment="1">
      <alignment horizontal="left"/>
    </xf>
    <xf numFmtId="37" fontId="3" fillId="0" borderId="7" xfId="0" applyFont="1" applyBorder="1" applyAlignment="1">
      <alignment horizontal="left" wrapText="1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7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right"/>
    </xf>
    <xf numFmtId="37" fontId="3" fillId="0" borderId="0" xfId="0" applyFont="1" applyAlignment="1">
      <alignment horizontal="left"/>
    </xf>
    <xf numFmtId="37" fontId="3" fillId="0" borderId="8" xfId="0" applyFont="1" applyBorder="1"/>
    <xf numFmtId="37" fontId="2" fillId="2" borderId="14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37" fontId="2" fillId="2" borderId="15" xfId="0" applyFont="1" applyFill="1" applyBorder="1" applyAlignment="1">
      <alignment horizontal="center" vertical="center"/>
    </xf>
    <xf numFmtId="168" fontId="0" fillId="0" borderId="0" xfId="0" applyNumberFormat="1"/>
    <xf numFmtId="37" fontId="2" fillId="0" borderId="0" xfId="0" applyFont="1" applyAlignment="1">
      <alignment horizontal="center"/>
    </xf>
    <xf numFmtId="37" fontId="2" fillId="2" borderId="9" xfId="0" applyFont="1" applyFill="1" applyBorder="1" applyAlignment="1">
      <alignment horizontal="center" vertical="center"/>
    </xf>
    <xf numFmtId="37" fontId="2" fillId="2" borderId="1" xfId="0" applyFont="1" applyFill="1" applyBorder="1" applyAlignment="1">
      <alignment horizontal="center" vertical="center"/>
    </xf>
    <xf numFmtId="37" fontId="2" fillId="2" borderId="13" xfId="0" applyFont="1" applyFill="1" applyBorder="1" applyAlignment="1">
      <alignment horizontal="center" vertical="center"/>
    </xf>
    <xf numFmtId="37" fontId="2" fillId="2" borderId="10" xfId="0" applyFont="1" applyFill="1" applyBorder="1" applyAlignment="1">
      <alignment horizontal="center" vertical="center"/>
    </xf>
    <xf numFmtId="37" fontId="2" fillId="2" borderId="2" xfId="0" applyFont="1" applyFill="1" applyBorder="1" applyAlignment="1">
      <alignment horizontal="center" vertical="center"/>
    </xf>
    <xf numFmtId="37" fontId="2" fillId="2" borderId="14" xfId="0" applyFont="1" applyFill="1" applyBorder="1" applyAlignment="1">
      <alignment horizontal="center" vertical="center"/>
    </xf>
    <xf numFmtId="37" fontId="2" fillId="2" borderId="11" xfId="0" applyFont="1" applyFill="1" applyBorder="1" applyAlignment="1">
      <alignment horizontal="center" vertical="center"/>
    </xf>
    <xf numFmtId="37" fontId="2" fillId="2" borderId="5" xfId="0" applyFont="1" applyFill="1" applyBorder="1" applyAlignment="1">
      <alignment horizontal="center" vertical="center"/>
    </xf>
    <xf numFmtId="37" fontId="2" fillId="2" borderId="7" xfId="0" applyFont="1" applyFill="1" applyBorder="1" applyAlignment="1">
      <alignment horizontal="center" vertical="center"/>
    </xf>
    <xf numFmtId="37" fontId="2" fillId="2" borderId="12" xfId="0" applyFont="1" applyFill="1" applyBorder="1" applyAlignment="1">
      <alignment horizontal="center" vertical="center"/>
    </xf>
    <xf numFmtId="37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5F3F7"/>
      <color rgb="FFFFFFD5"/>
      <color rgb="FFF7F9F1"/>
      <color rgb="FFDF41BD"/>
      <color rgb="FFF4F7ED"/>
      <color rgb="FFFF8989"/>
      <color rgb="FFFE7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70C0"/>
                </a:solidFill>
                <a:latin typeface="Calibri"/>
                <a:ea typeface="Calibri"/>
                <a:cs typeface="Calibri"/>
              </a:defRPr>
            </a:pPr>
            <a:r>
              <a:rPr lang="es-PA">
                <a:solidFill>
                  <a:srgbClr val="0070C0"/>
                </a:solidFill>
              </a:rPr>
              <a:t>GRÁFICA 1.
MATRÍCULA EN LA UNIVERSIDAD DE PANAMÁ, 
POR SEXO: SEGUNDO SEMESTRE; 
AÑO ACADÉMICO 2025</a:t>
            </a:r>
          </a:p>
        </c:rich>
      </c:tx>
      <c:layout>
        <c:manualLayout>
          <c:xMode val="edge"/>
          <c:yMode val="edge"/>
          <c:x val="0.19371744331698459"/>
          <c:y val="0.12356955380577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70C0"/>
              </a:solidFill>
              <a:latin typeface="Calibri"/>
              <a:ea typeface="Calibri"/>
              <a:cs typeface="Calibri"/>
            </a:defRPr>
          </a:pPr>
          <a:endParaRPr lang="es-PA"/>
        </a:p>
      </c:txPr>
    </c:title>
    <c:autoTitleDeleted val="0"/>
    <c:view3D>
      <c:rotX val="20"/>
      <c:rotY val="200"/>
      <c:rAngAx val="0"/>
      <c:perspective val="0"/>
    </c:view3D>
    <c:floor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5455290130346192"/>
          <c:y val="0.28522632182641244"/>
          <c:w val="0.49593602490195871"/>
          <c:h val="0.535925349922239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18"/>
            <c:spPr>
              <a:solidFill>
                <a:srgbClr val="00B0F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75A1-4DD2-BABE-FA56D57A0B73}"/>
              </c:ext>
            </c:extLst>
          </c:dPt>
          <c:dPt>
            <c:idx val="1"/>
            <c:bubble3D val="0"/>
            <c:explosion val="8"/>
            <c:spPr>
              <a:solidFill>
                <a:srgbClr val="DF4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5A1-4DD2-BABE-FA56D57A0B73}"/>
              </c:ext>
            </c:extLst>
          </c:dPt>
          <c:dLbls>
            <c:dLbl>
              <c:idx val="0"/>
              <c:layout>
                <c:manualLayout>
                  <c:x val="-3.009109557014086E-2"/>
                  <c:y val="-1.285215708845111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0070C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A1-4DD2-BABE-FA56D57A0B73}"/>
                </c:ext>
              </c:extLst>
            </c:dLbl>
            <c:dLbl>
              <c:idx val="1"/>
              <c:layout>
                <c:manualLayout>
                  <c:x val="-6.411762898948424E-2"/>
                  <c:y val="-0.110463664825722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0070C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A1-4DD2-BABE-FA56D57A0B73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Calibri"/>
                    <a:ea typeface="Calibri"/>
                    <a:cs typeface="Calibri"/>
                  </a:defRPr>
                </a:pPr>
                <a:endParaRPr lang="es-P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'DATOS-GRAF'!$A$3:$A$4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'DATOS-GRAF'!$B$3:$B$4</c:f>
              <c:numCache>
                <c:formatCode>0.0000</c:formatCode>
                <c:ptCount val="2"/>
                <c:pt idx="0" formatCode="0.000">
                  <c:v>24941</c:v>
                </c:pt>
                <c:pt idx="1">
                  <c:v>46860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A1-4DD2-BABE-FA56D57A0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accent3">
        <a:lumMod val="60000"/>
        <a:lumOff val="40000"/>
      </a:schemeClr>
    </a:solidFill>
    <a:ln>
      <a:noFill/>
    </a:ln>
    <a:effectLst/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70C0"/>
                </a:solidFill>
                <a:latin typeface="Calibri"/>
                <a:ea typeface="Calibri"/>
                <a:cs typeface="Calibri"/>
              </a:defRPr>
            </a:pPr>
            <a:r>
              <a:rPr lang="es-PA">
                <a:solidFill>
                  <a:srgbClr val="0070C0"/>
                </a:solidFill>
              </a:rPr>
              <a:t>GRÁFICA 2.
MATRÍCULA EN LA UNIVERSIDAD DE PANAMÁ,                                           POR TURNO: SEGUNDO SEMESTRE;                                                               AÑO ACADÉMICO 2024</a:t>
            </a:r>
          </a:p>
        </c:rich>
      </c:tx>
      <c:layout>
        <c:manualLayout>
          <c:xMode val="edge"/>
          <c:yMode val="edge"/>
          <c:x val="0.30320428411988171"/>
          <c:y val="7.1609068668396642E-2"/>
        </c:manualLayout>
      </c:layout>
      <c:overlay val="0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pattFill prst="sphere">
          <a:fgClr>
            <a:srgbClr val="00B050"/>
          </a:fgClr>
          <a:bgClr>
            <a:schemeClr val="bg1"/>
          </a:bgClr>
        </a:pattFill>
      </c:spPr>
    </c:floor>
    <c:sideWall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</c:spPr>
    </c:sideWall>
    <c:backWall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</c:spPr>
    </c:backWall>
    <c:plotArea>
      <c:layout>
        <c:manualLayout>
          <c:layoutTarget val="inner"/>
          <c:xMode val="edge"/>
          <c:yMode val="edge"/>
          <c:x val="0.22511420766281762"/>
          <c:y val="0.28018279837925286"/>
          <c:w val="0.67881667852742877"/>
          <c:h val="0.56279495789283318"/>
        </c:manualLayout>
      </c:layout>
      <c:bar3DChart>
        <c:barDir val="col"/>
        <c:grouping val="standar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Pt>
            <c:idx val="0"/>
            <c:invertIfNegative val="0"/>
            <c:bubble3D val="0"/>
            <c:spPr>
              <a:pattFill prst="solidDmnd">
                <a:fgClr>
                  <a:srgbClr val="FFFF00"/>
                </a:fgClr>
                <a:bgClr>
                  <a:srgbClr val="FFFF00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8475-452F-A896-A6ADAA218EB7}"/>
              </c:ext>
            </c:extLst>
          </c:dPt>
          <c:dPt>
            <c:idx val="1"/>
            <c:invertIfNegative val="0"/>
            <c:bubble3D val="0"/>
            <c:spPr>
              <a:pattFill prst="solidDmnd">
                <a:fgClr>
                  <a:schemeClr val="bg1">
                    <a:lumMod val="75000"/>
                  </a:schemeClr>
                </a:fgClr>
                <a:bgClr>
                  <a:schemeClr val="bg1">
                    <a:lumMod val="75000"/>
                  </a:schemeClr>
                </a:bgClr>
              </a:pattFill>
            </c:spPr>
            <c:extLst>
              <c:ext xmlns:c16="http://schemas.microsoft.com/office/drawing/2014/chart" uri="{C3380CC4-5D6E-409C-BE32-E72D297353CC}">
                <c16:uniqueId val="{00000000-8475-452F-A896-A6ADAA218EB7}"/>
              </c:ext>
            </c:extLst>
          </c:dPt>
          <c:dPt>
            <c:idx val="2"/>
            <c:invertIfNegative val="0"/>
            <c:bubble3D val="0"/>
            <c:spPr>
              <a:pattFill prst="solidDmnd">
                <a:fgClr>
                  <a:srgbClr val="FFFFD5"/>
                </a:fgClr>
                <a:bgClr>
                  <a:srgbClr val="FFFFD5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8475-452F-A896-A6ADAA218EB7}"/>
              </c:ext>
            </c:extLst>
          </c:dPt>
          <c:dLbls>
            <c:dLbl>
              <c:idx val="0"/>
              <c:layout>
                <c:manualLayout>
                  <c:x val="1.8011465672054153E-2"/>
                  <c:y val="-1.784758987037883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74.8%</a:t>
                    </a: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475-452F-A896-A6ADAA218EB7}"/>
                </c:ext>
              </c:extLst>
            </c:dLbl>
            <c:dLbl>
              <c:idx val="1"/>
              <c:layout>
                <c:manualLayout>
                  <c:x val="2.9861451085842448E-2"/>
                  <c:y val="-3.325898255892074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23.3%</a:t>
                    </a: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475-452F-A896-A6ADAA218EB7}"/>
                </c:ext>
              </c:extLst>
            </c:dLbl>
            <c:dLbl>
              <c:idx val="2"/>
              <c:layout>
                <c:manualLayout>
                  <c:x val="2.1997403463923825E-2"/>
                  <c:y val="-3.448962224431843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1.8%</a:t>
                    </a: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475-452F-A896-A6ADAA218EB7}"/>
                </c:ext>
              </c:extLst>
            </c:dLbl>
            <c:spPr>
              <a:solidFill>
                <a:srgbClr val="C00000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'DATOS-GRAF'!$A$9:$A$11</c:f>
              <c:strCache>
                <c:ptCount val="3"/>
                <c:pt idx="0">
                  <c:v>DIURNO</c:v>
                </c:pt>
                <c:pt idx="1">
                  <c:v>NOCTURNO</c:v>
                </c:pt>
                <c:pt idx="2">
                  <c:v>VESPERTINO</c:v>
                </c:pt>
              </c:strCache>
            </c:strRef>
          </c:cat>
          <c:val>
            <c:numRef>
              <c:f>'DATOS-GRAF'!$B$9:$B$11</c:f>
              <c:numCache>
                <c:formatCode>#,##0_);\(#,##0\)</c:formatCode>
                <c:ptCount val="3"/>
                <c:pt idx="0">
                  <c:v>53740</c:v>
                </c:pt>
                <c:pt idx="1">
                  <c:v>16764</c:v>
                </c:pt>
                <c:pt idx="2">
                  <c:v>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75-452F-A896-A6ADAA218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6017512"/>
        <c:axId val="1"/>
        <c:axId val="2"/>
      </c:bar3DChart>
      <c:catAx>
        <c:axId val="29601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70C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>
                    <a:solidFill>
                      <a:srgbClr val="0070C0"/>
                    </a:solidFill>
                  </a:rPr>
                  <a:t>Turno</a:t>
                </a:r>
              </a:p>
            </c:rich>
          </c:tx>
          <c:layout>
            <c:manualLayout>
              <c:xMode val="edge"/>
              <c:yMode val="edge"/>
              <c:x val="0.43242686500922078"/>
              <c:y val="0.8858721170491987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1" i="0" u="none" strike="noStrike" baseline="0">
                <a:solidFill>
                  <a:srgbClr val="0070C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70C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>
                    <a:solidFill>
                      <a:srgbClr val="0070C0"/>
                    </a:solidFill>
                  </a:rPr>
                  <a:t>Matrícula</a:t>
                </a:r>
              </a:p>
            </c:rich>
          </c:tx>
          <c:layout>
            <c:manualLayout>
              <c:xMode val="edge"/>
              <c:yMode val="edge"/>
              <c:x val="7.3148373231869512E-2"/>
              <c:y val="0.37239381247556824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70C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601751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808080"/>
            </a:solidFill>
            <a:prstDash val="solid"/>
          </a:ln>
        </c:spPr>
        <c:crossAx val="1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43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84</xdr:row>
      <xdr:rowOff>180975</xdr:rowOff>
    </xdr:from>
    <xdr:to>
      <xdr:col>6</xdr:col>
      <xdr:colOff>409575</xdr:colOff>
      <xdr:row>115</xdr:row>
      <xdr:rowOff>104775</xdr:rowOff>
    </xdr:to>
    <xdr:graphicFrame macro="">
      <xdr:nvGraphicFramePr>
        <xdr:cNvPr id="1384882" name="Chart 1">
          <a:extLst>
            <a:ext uri="{FF2B5EF4-FFF2-40B4-BE49-F238E27FC236}">
              <a16:creationId xmlns:a16="http://schemas.microsoft.com/office/drawing/2014/main" id="{D915581B-E5A6-487A-A561-245E7120B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120</xdr:row>
      <xdr:rowOff>66674</xdr:rowOff>
    </xdr:from>
    <xdr:to>
      <xdr:col>6</xdr:col>
      <xdr:colOff>438150</xdr:colOff>
      <xdr:row>153</xdr:row>
      <xdr:rowOff>200024</xdr:rowOff>
    </xdr:to>
    <xdr:graphicFrame macro="">
      <xdr:nvGraphicFramePr>
        <xdr:cNvPr id="1384883" name="Chart 2">
          <a:extLst>
            <a:ext uri="{FF2B5EF4-FFF2-40B4-BE49-F238E27FC236}">
              <a16:creationId xmlns:a16="http://schemas.microsoft.com/office/drawing/2014/main" id="{D2848FEA-5414-48E3-AD48-5FE2EEEEC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showGridLines="0" tabSelected="1" zoomScaleNormal="100" workbookViewId="0">
      <selection activeCell="B8" sqref="B8"/>
    </sheetView>
  </sheetViews>
  <sheetFormatPr baseColWidth="10" defaultRowHeight="15.75" x14ac:dyDescent="0.25"/>
  <cols>
    <col min="1" max="1" width="50.88671875" style="4" customWidth="1"/>
    <col min="2" max="2" width="8.33203125" style="4" customWidth="1"/>
    <col min="3" max="3" width="9.109375" style="4" customWidth="1"/>
    <col min="4" max="4" width="9.5546875" style="4" customWidth="1"/>
    <col min="5" max="5" width="8.88671875" style="4" customWidth="1"/>
    <col min="6" max="6" width="10" style="4" customWidth="1"/>
    <col min="7" max="7" width="11.109375" style="4" customWidth="1"/>
    <col min="8" max="16384" width="11.5546875" style="4"/>
  </cols>
  <sheetData>
    <row r="1" spans="1:7" ht="14.25" customHeight="1" x14ac:dyDescent="0.25">
      <c r="A1" s="40" t="s">
        <v>72</v>
      </c>
      <c r="B1" s="40"/>
      <c r="C1" s="40"/>
      <c r="D1" s="40"/>
      <c r="E1" s="40"/>
      <c r="F1" s="40"/>
      <c r="G1" s="40"/>
    </row>
    <row r="2" spans="1:7" ht="15" customHeight="1" x14ac:dyDescent="0.25">
      <c r="A2" s="40" t="s">
        <v>75</v>
      </c>
      <c r="B2" s="40"/>
      <c r="C2" s="40"/>
      <c r="D2" s="40"/>
      <c r="E2" s="40"/>
      <c r="F2" s="40"/>
      <c r="G2" s="40"/>
    </row>
    <row r="3" spans="1:7" ht="12.75" customHeight="1" thickBot="1" x14ac:dyDescent="0.3">
      <c r="A3" s="35"/>
      <c r="B3" s="35"/>
      <c r="C3" s="35"/>
      <c r="D3" s="35"/>
      <c r="E3" s="35"/>
      <c r="F3" s="35"/>
      <c r="G3" s="35"/>
    </row>
    <row r="4" spans="1:7" ht="9" customHeight="1" thickTop="1" x14ac:dyDescent="0.25">
      <c r="A4" s="41" t="s">
        <v>0</v>
      </c>
      <c r="B4" s="44" t="s">
        <v>1</v>
      </c>
      <c r="C4" s="47" t="s">
        <v>9</v>
      </c>
      <c r="D4" s="41"/>
      <c r="E4" s="47" t="s">
        <v>5</v>
      </c>
      <c r="F4" s="50"/>
      <c r="G4" s="50"/>
    </row>
    <row r="5" spans="1:7" ht="13.5" customHeight="1" x14ac:dyDescent="0.25">
      <c r="A5" s="42"/>
      <c r="B5" s="45"/>
      <c r="C5" s="48"/>
      <c r="D5" s="49"/>
      <c r="E5" s="48"/>
      <c r="F5" s="51"/>
      <c r="G5" s="51"/>
    </row>
    <row r="6" spans="1:7" ht="21" customHeight="1" thickBot="1" x14ac:dyDescent="0.3">
      <c r="A6" s="43"/>
      <c r="B6" s="46"/>
      <c r="C6" s="37" t="s">
        <v>10</v>
      </c>
      <c r="D6" s="37" t="s">
        <v>11</v>
      </c>
      <c r="E6" s="36" t="s">
        <v>6</v>
      </c>
      <c r="F6" s="36" t="s">
        <v>7</v>
      </c>
      <c r="G6" s="38" t="s">
        <v>8</v>
      </c>
    </row>
    <row r="7" spans="1:7" ht="15" customHeight="1" x14ac:dyDescent="0.25">
      <c r="A7" s="15"/>
      <c r="B7" s="5"/>
      <c r="C7" s="5"/>
      <c r="D7" s="5"/>
      <c r="E7" s="5"/>
      <c r="F7" s="5"/>
      <c r="G7" s="6"/>
    </row>
    <row r="8" spans="1:7" ht="14.25" customHeight="1" x14ac:dyDescent="0.25">
      <c r="A8" s="7" t="s">
        <v>18</v>
      </c>
      <c r="B8" s="8">
        <f>B12+B34+B36+B49+B57</f>
        <v>71801</v>
      </c>
      <c r="C8" s="8">
        <f>C12+C34+C36+C49+C57</f>
        <v>24941</v>
      </c>
      <c r="D8" s="8">
        <f>D12+D34+D36+D49+D57</f>
        <v>46860</v>
      </c>
      <c r="E8" s="8">
        <f>E12+E34+E36+E49+E57</f>
        <v>53740</v>
      </c>
      <c r="F8" s="8">
        <f>F12+F36+F49+F57</f>
        <v>1297</v>
      </c>
      <c r="G8" s="9">
        <f>G12+G36+G49+G57+G34</f>
        <v>16764</v>
      </c>
    </row>
    <row r="9" spans="1:7" ht="10.5" customHeight="1" x14ac:dyDescent="0.25">
      <c r="A9" s="10"/>
      <c r="B9" s="11"/>
      <c r="C9" s="12"/>
      <c r="D9" s="11"/>
      <c r="E9" s="11"/>
      <c r="F9" s="11"/>
      <c r="G9" s="13"/>
    </row>
    <row r="10" spans="1:7" ht="13.5" customHeight="1" x14ac:dyDescent="0.25">
      <c r="A10" s="10" t="s">
        <v>66</v>
      </c>
      <c r="B10" s="12">
        <f t="shared" ref="B10" si="0">B8/$B$8*100</f>
        <v>100</v>
      </c>
      <c r="C10" s="12">
        <f>C8/$B$8*100</f>
        <v>34.736285009958081</v>
      </c>
      <c r="D10" s="12">
        <f>D8/$B$8*100</f>
        <v>65.263714990041919</v>
      </c>
      <c r="E10" s="12">
        <f>E8/$B$8*100</f>
        <v>74.845754237406155</v>
      </c>
      <c r="F10" s="12">
        <f>F8/$B$8*100</f>
        <v>1.8063815267196834</v>
      </c>
      <c r="G10" s="14">
        <f>G8/$B$8*100</f>
        <v>23.347864235874152</v>
      </c>
    </row>
    <row r="11" spans="1:7" ht="15" customHeight="1" x14ac:dyDescent="0.25">
      <c r="A11" s="15"/>
      <c r="B11" s="16"/>
      <c r="C11" s="16"/>
      <c r="D11" s="16"/>
      <c r="E11" s="16"/>
      <c r="F11" s="16"/>
      <c r="G11" s="17"/>
    </row>
    <row r="12" spans="1:7" ht="15" customHeight="1" x14ac:dyDescent="0.25">
      <c r="A12" s="18" t="s">
        <v>2</v>
      </c>
      <c r="B12" s="8">
        <f>SUM(B14:B32)</f>
        <v>34509</v>
      </c>
      <c r="C12" s="8">
        <f t="shared" ref="C12:G12" si="1">SUM(C14:C32)</f>
        <v>13029</v>
      </c>
      <c r="D12" s="8">
        <f t="shared" si="1"/>
        <v>21480</v>
      </c>
      <c r="E12" s="8">
        <f>SUM(E14:E32)</f>
        <v>26848</v>
      </c>
      <c r="F12" s="8">
        <f>SUM(F14:F32)</f>
        <v>604</v>
      </c>
      <c r="G12" s="9">
        <f t="shared" si="1"/>
        <v>7057</v>
      </c>
    </row>
    <row r="13" spans="1:7" ht="15" customHeight="1" x14ac:dyDescent="0.25">
      <c r="A13" s="19" t="s">
        <v>3</v>
      </c>
      <c r="B13" s="20"/>
      <c r="C13" s="20"/>
      <c r="D13" s="20"/>
      <c r="E13" s="16"/>
      <c r="F13" s="16"/>
      <c r="G13" s="17"/>
    </row>
    <row r="14" spans="1:7" ht="13.7" customHeight="1" x14ac:dyDescent="0.25">
      <c r="A14" s="21" t="s">
        <v>19</v>
      </c>
      <c r="B14" s="22">
        <v>6336</v>
      </c>
      <c r="C14" s="22">
        <v>2404</v>
      </c>
      <c r="D14" s="22">
        <v>3932</v>
      </c>
      <c r="E14" s="16">
        <v>4387</v>
      </c>
      <c r="F14" s="16">
        <v>84</v>
      </c>
      <c r="G14" s="17">
        <v>1865</v>
      </c>
    </row>
    <row r="15" spans="1:7" ht="13.7" customHeight="1" x14ac:dyDescent="0.25">
      <c r="A15" s="21" t="s">
        <v>20</v>
      </c>
      <c r="B15" s="22">
        <v>2661</v>
      </c>
      <c r="C15" s="22">
        <v>879</v>
      </c>
      <c r="D15" s="22">
        <v>1782</v>
      </c>
      <c r="E15" s="22">
        <v>1641</v>
      </c>
      <c r="F15" s="22">
        <v>164</v>
      </c>
      <c r="G15" s="17">
        <v>856</v>
      </c>
    </row>
    <row r="16" spans="1:7" ht="13.7" customHeight="1" x14ac:dyDescent="0.25">
      <c r="A16" s="21" t="s">
        <v>21</v>
      </c>
      <c r="B16" s="22">
        <v>2862</v>
      </c>
      <c r="C16" s="22">
        <v>1052</v>
      </c>
      <c r="D16" s="22">
        <v>1810</v>
      </c>
      <c r="E16" s="22">
        <v>2031</v>
      </c>
      <c r="F16" s="22">
        <v>2</v>
      </c>
      <c r="G16" s="17">
        <v>829</v>
      </c>
    </row>
    <row r="17" spans="1:7" ht="14.25" customHeight="1" x14ac:dyDescent="0.25">
      <c r="A17" s="21" t="s">
        <v>22</v>
      </c>
      <c r="B17" s="22">
        <v>1113</v>
      </c>
      <c r="C17" s="22">
        <v>548</v>
      </c>
      <c r="D17" s="22">
        <v>565</v>
      </c>
      <c r="E17" s="16">
        <v>927</v>
      </c>
      <c r="F17" s="16">
        <v>4</v>
      </c>
      <c r="G17" s="17">
        <v>182</v>
      </c>
    </row>
    <row r="18" spans="1:7" ht="13.7" customHeight="1" x14ac:dyDescent="0.25">
      <c r="A18" s="21" t="s">
        <v>23</v>
      </c>
      <c r="B18" s="22">
        <f>1093-1</f>
        <v>1092</v>
      </c>
      <c r="C18" s="22">
        <f>501-1</f>
        <v>500</v>
      </c>
      <c r="D18" s="22">
        <v>592</v>
      </c>
      <c r="E18" s="16">
        <f>984-1</f>
        <v>983</v>
      </c>
      <c r="F18" s="22">
        <v>4</v>
      </c>
      <c r="G18" s="17">
        <v>105</v>
      </c>
    </row>
    <row r="19" spans="1:7" ht="13.7" customHeight="1" x14ac:dyDescent="0.25">
      <c r="A19" s="21" t="s">
        <v>24</v>
      </c>
      <c r="B19" s="22">
        <v>2643</v>
      </c>
      <c r="C19" s="22">
        <v>453</v>
      </c>
      <c r="D19" s="22">
        <v>2190</v>
      </c>
      <c r="E19" s="22">
        <v>2037</v>
      </c>
      <c r="F19" s="22">
        <v>54</v>
      </c>
      <c r="G19" s="17">
        <v>552</v>
      </c>
    </row>
    <row r="20" spans="1:7" ht="15" customHeight="1" x14ac:dyDescent="0.25">
      <c r="A20" s="21" t="s">
        <v>25</v>
      </c>
      <c r="B20" s="22">
        <v>2203</v>
      </c>
      <c r="C20" s="22">
        <v>836</v>
      </c>
      <c r="D20" s="22">
        <v>1367</v>
      </c>
      <c r="E20" s="22">
        <v>1916</v>
      </c>
      <c r="F20" s="22">
        <v>65</v>
      </c>
      <c r="G20" s="17">
        <v>222</v>
      </c>
    </row>
    <row r="21" spans="1:7" ht="13.7" customHeight="1" x14ac:dyDescent="0.25">
      <c r="A21" s="21" t="s">
        <v>26</v>
      </c>
      <c r="B21" s="22">
        <v>1518</v>
      </c>
      <c r="C21" s="22">
        <v>635</v>
      </c>
      <c r="D21" s="22">
        <v>883</v>
      </c>
      <c r="E21" s="16">
        <v>1024</v>
      </c>
      <c r="F21" s="22">
        <v>6</v>
      </c>
      <c r="G21" s="17">
        <v>488</v>
      </c>
    </row>
    <row r="22" spans="1:7" ht="14.25" customHeight="1" x14ac:dyDescent="0.25">
      <c r="A22" s="21" t="s">
        <v>27</v>
      </c>
      <c r="B22" s="22">
        <v>2838</v>
      </c>
      <c r="C22" s="22">
        <v>1048</v>
      </c>
      <c r="D22" s="22">
        <v>1790</v>
      </c>
      <c r="E22" s="16">
        <v>1954</v>
      </c>
      <c r="F22" s="22">
        <v>8</v>
      </c>
      <c r="G22" s="17">
        <v>876</v>
      </c>
    </row>
    <row r="23" spans="1:7" ht="14.25" customHeight="1" x14ac:dyDescent="0.25">
      <c r="A23" s="21" t="s">
        <v>28</v>
      </c>
      <c r="B23" s="22">
        <v>1163</v>
      </c>
      <c r="C23" s="22">
        <v>513</v>
      </c>
      <c r="D23" s="22">
        <v>650</v>
      </c>
      <c r="E23" s="22">
        <v>800</v>
      </c>
      <c r="F23" s="22">
        <v>38</v>
      </c>
      <c r="G23" s="17">
        <v>325</v>
      </c>
    </row>
    <row r="24" spans="1:7" ht="14.25" customHeight="1" x14ac:dyDescent="0.25">
      <c r="A24" s="21" t="s">
        <v>29</v>
      </c>
      <c r="B24" s="22">
        <v>538</v>
      </c>
      <c r="C24" s="22">
        <v>86</v>
      </c>
      <c r="D24" s="22">
        <v>452</v>
      </c>
      <c r="E24" s="22">
        <v>526</v>
      </c>
      <c r="F24" s="22">
        <v>7</v>
      </c>
      <c r="G24" s="17">
        <v>5</v>
      </c>
    </row>
    <row r="25" spans="1:7" ht="14.25" customHeight="1" x14ac:dyDescent="0.25">
      <c r="A25" s="21" t="s">
        <v>30</v>
      </c>
      <c r="B25" s="22">
        <v>871</v>
      </c>
      <c r="C25" s="22">
        <v>227</v>
      </c>
      <c r="D25" s="22">
        <v>644</v>
      </c>
      <c r="E25" s="16">
        <v>786</v>
      </c>
      <c r="F25" s="22">
        <v>13</v>
      </c>
      <c r="G25" s="17">
        <v>72</v>
      </c>
    </row>
    <row r="26" spans="1:7" ht="13.7" customHeight="1" x14ac:dyDescent="0.25">
      <c r="A26" s="21" t="s">
        <v>31</v>
      </c>
      <c r="B26" s="22">
        <v>3451</v>
      </c>
      <c r="C26" s="22">
        <v>1452</v>
      </c>
      <c r="D26" s="22">
        <v>1999</v>
      </c>
      <c r="E26" s="22">
        <v>2814</v>
      </c>
      <c r="F26" s="23">
        <v>49</v>
      </c>
      <c r="G26" s="17">
        <v>588</v>
      </c>
    </row>
    <row r="27" spans="1:7" ht="14.25" customHeight="1" x14ac:dyDescent="0.25">
      <c r="A27" s="19" t="s">
        <v>32</v>
      </c>
      <c r="B27" s="22">
        <v>1495</v>
      </c>
      <c r="C27" s="22">
        <v>1084</v>
      </c>
      <c r="D27" s="22">
        <v>411</v>
      </c>
      <c r="E27" s="16">
        <v>1417</v>
      </c>
      <c r="F27" s="23">
        <v>27</v>
      </c>
      <c r="G27" s="17">
        <v>51</v>
      </c>
    </row>
    <row r="28" spans="1:7" ht="13.7" customHeight="1" x14ac:dyDescent="0.25">
      <c r="A28" s="21" t="s">
        <v>33</v>
      </c>
      <c r="B28" s="22">
        <v>876</v>
      </c>
      <c r="C28" s="22">
        <v>434</v>
      </c>
      <c r="D28" s="22">
        <v>442</v>
      </c>
      <c r="E28" s="16">
        <v>844</v>
      </c>
      <c r="F28" s="23">
        <v>11</v>
      </c>
      <c r="G28" s="17">
        <v>21</v>
      </c>
    </row>
    <row r="29" spans="1:7" ht="13.7" customHeight="1" x14ac:dyDescent="0.25">
      <c r="A29" s="21" t="s">
        <v>34</v>
      </c>
      <c r="B29" s="22">
        <v>1643</v>
      </c>
      <c r="C29" s="22">
        <v>625</v>
      </c>
      <c r="D29" s="22">
        <v>1018</v>
      </c>
      <c r="E29" s="16">
        <v>1634</v>
      </c>
      <c r="F29" s="23">
        <v>5</v>
      </c>
      <c r="G29" s="23">
        <v>4</v>
      </c>
    </row>
    <row r="30" spans="1:7" ht="13.7" customHeight="1" x14ac:dyDescent="0.25">
      <c r="A30" s="21" t="s">
        <v>35</v>
      </c>
      <c r="B30" s="22">
        <v>295</v>
      </c>
      <c r="C30" s="22">
        <v>67</v>
      </c>
      <c r="D30" s="22">
        <v>228</v>
      </c>
      <c r="E30" s="16">
        <v>294</v>
      </c>
      <c r="F30" s="23" t="s">
        <v>76</v>
      </c>
      <c r="G30" s="23">
        <v>1</v>
      </c>
    </row>
    <row r="31" spans="1:7" ht="13.7" customHeight="1" x14ac:dyDescent="0.25">
      <c r="A31" s="21" t="s">
        <v>36</v>
      </c>
      <c r="B31" s="22">
        <v>331</v>
      </c>
      <c r="C31" s="22">
        <v>67</v>
      </c>
      <c r="D31" s="22">
        <v>264</v>
      </c>
      <c r="E31" s="16">
        <v>325</v>
      </c>
      <c r="F31" s="23">
        <v>4</v>
      </c>
      <c r="G31" s="17">
        <v>2</v>
      </c>
    </row>
    <row r="32" spans="1:7" ht="13.7" customHeight="1" x14ac:dyDescent="0.25">
      <c r="A32" s="21" t="s">
        <v>37</v>
      </c>
      <c r="B32" s="22">
        <v>580</v>
      </c>
      <c r="C32" s="22">
        <v>119</v>
      </c>
      <c r="D32" s="22">
        <v>461</v>
      </c>
      <c r="E32" s="16">
        <v>508</v>
      </c>
      <c r="F32" s="23">
        <v>59</v>
      </c>
      <c r="G32" s="17">
        <v>13</v>
      </c>
    </row>
    <row r="33" spans="1:7" ht="15" customHeight="1" x14ac:dyDescent="0.25">
      <c r="A33" s="15"/>
      <c r="B33" s="16"/>
      <c r="C33" s="16"/>
      <c r="D33" s="16"/>
      <c r="E33" s="16"/>
      <c r="F33" s="23"/>
      <c r="G33" s="17"/>
    </row>
    <row r="34" spans="1:7" ht="14.25" customHeight="1" x14ac:dyDescent="0.25">
      <c r="A34" s="24" t="s">
        <v>74</v>
      </c>
      <c r="B34" s="11">
        <v>1025</v>
      </c>
      <c r="C34" s="11">
        <v>565</v>
      </c>
      <c r="D34" s="11">
        <v>460</v>
      </c>
      <c r="E34" s="11">
        <v>1021</v>
      </c>
      <c r="F34" s="13" t="s">
        <v>76</v>
      </c>
      <c r="G34" s="13">
        <v>4</v>
      </c>
    </row>
    <row r="35" spans="1:7" ht="15" customHeight="1" x14ac:dyDescent="0.25">
      <c r="A35" s="15"/>
      <c r="B35" s="16"/>
      <c r="C35" s="16"/>
      <c r="D35" s="16"/>
      <c r="E35" s="16"/>
      <c r="F35" s="17"/>
      <c r="G35" s="17"/>
    </row>
    <row r="36" spans="1:7" ht="14.25" customHeight="1" x14ac:dyDescent="0.25">
      <c r="A36" s="25" t="s">
        <v>4</v>
      </c>
      <c r="B36" s="8">
        <f>SUM(B38:B47)</f>
        <v>31980</v>
      </c>
      <c r="C36" s="8">
        <f t="shared" ref="C36:F36" si="2">SUM(C38:C47)</f>
        <v>9990</v>
      </c>
      <c r="D36" s="8">
        <f t="shared" si="2"/>
        <v>21990</v>
      </c>
      <c r="E36" s="8">
        <f>SUM(E38:E47)</f>
        <v>22351</v>
      </c>
      <c r="F36" s="9">
        <f t="shared" si="2"/>
        <v>619</v>
      </c>
      <c r="G36" s="9">
        <f>SUM(G38:G47)</f>
        <v>9010</v>
      </c>
    </row>
    <row r="37" spans="1:7" ht="15" customHeight="1" x14ac:dyDescent="0.25">
      <c r="A37" s="15"/>
      <c r="B37" s="16"/>
      <c r="C37" s="16"/>
      <c r="D37" s="16"/>
      <c r="E37" s="16"/>
      <c r="F37" s="17"/>
      <c r="G37" s="17"/>
    </row>
    <row r="38" spans="1:7" ht="13.7" customHeight="1" x14ac:dyDescent="0.25">
      <c r="A38" s="21" t="s">
        <v>39</v>
      </c>
      <c r="B38" s="22">
        <v>2510</v>
      </c>
      <c r="C38" s="22">
        <v>871</v>
      </c>
      <c r="D38" s="22">
        <v>1639</v>
      </c>
      <c r="E38" s="16">
        <v>2018</v>
      </c>
      <c r="F38" s="17">
        <v>19</v>
      </c>
      <c r="G38" s="17">
        <v>473</v>
      </c>
    </row>
    <row r="39" spans="1:7" ht="13.7" customHeight="1" x14ac:dyDescent="0.25">
      <c r="A39" s="21" t="s">
        <v>38</v>
      </c>
      <c r="B39" s="22">
        <v>2759</v>
      </c>
      <c r="C39" s="22">
        <v>1010</v>
      </c>
      <c r="D39" s="22">
        <v>1749</v>
      </c>
      <c r="E39" s="22">
        <v>1973</v>
      </c>
      <c r="F39" s="23">
        <v>15</v>
      </c>
      <c r="G39" s="17">
        <v>771</v>
      </c>
    </row>
    <row r="40" spans="1:7" ht="14.25" customHeight="1" x14ac:dyDescent="0.25">
      <c r="A40" s="21" t="s">
        <v>40</v>
      </c>
      <c r="B40" s="22">
        <v>3634</v>
      </c>
      <c r="C40" s="22">
        <v>1220</v>
      </c>
      <c r="D40" s="22">
        <v>2414</v>
      </c>
      <c r="E40" s="22">
        <v>2673</v>
      </c>
      <c r="F40" s="23">
        <v>125</v>
      </c>
      <c r="G40" s="17">
        <v>836</v>
      </c>
    </row>
    <row r="41" spans="1:7" ht="14.25" customHeight="1" x14ac:dyDescent="0.25">
      <c r="A41" s="19" t="s">
        <v>41</v>
      </c>
      <c r="B41" s="22">
        <v>6117</v>
      </c>
      <c r="C41" s="22">
        <v>1415</v>
      </c>
      <c r="D41" s="22">
        <v>4702</v>
      </c>
      <c r="E41" s="22">
        <v>3324</v>
      </c>
      <c r="F41" s="23">
        <v>75</v>
      </c>
      <c r="G41" s="17">
        <v>2718</v>
      </c>
    </row>
    <row r="42" spans="1:7" ht="14.25" customHeight="1" x14ac:dyDescent="0.25">
      <c r="A42" s="15" t="s">
        <v>42</v>
      </c>
      <c r="B42" s="22">
        <v>709</v>
      </c>
      <c r="C42" s="22">
        <v>231</v>
      </c>
      <c r="D42" s="22">
        <v>478</v>
      </c>
      <c r="E42" s="22">
        <v>689</v>
      </c>
      <c r="F42" s="23" t="s">
        <v>76</v>
      </c>
      <c r="G42" s="17">
        <v>20</v>
      </c>
    </row>
    <row r="43" spans="1:7" ht="13.7" customHeight="1" x14ac:dyDescent="0.25">
      <c r="A43" s="19" t="s">
        <v>43</v>
      </c>
      <c r="B43" s="22">
        <v>1470</v>
      </c>
      <c r="C43" s="22">
        <v>624</v>
      </c>
      <c r="D43" s="22">
        <v>846</v>
      </c>
      <c r="E43" s="22">
        <v>972</v>
      </c>
      <c r="F43" s="23">
        <v>52</v>
      </c>
      <c r="G43" s="17">
        <v>446</v>
      </c>
    </row>
    <row r="44" spans="1:7" ht="13.7" customHeight="1" x14ac:dyDescent="0.25">
      <c r="A44" s="19" t="s">
        <v>44</v>
      </c>
      <c r="B44" s="22">
        <v>736</v>
      </c>
      <c r="C44" s="22">
        <v>165</v>
      </c>
      <c r="D44" s="22">
        <v>571</v>
      </c>
      <c r="E44" s="22">
        <v>388</v>
      </c>
      <c r="F44" s="23">
        <v>9</v>
      </c>
      <c r="G44" s="17">
        <v>339</v>
      </c>
    </row>
    <row r="45" spans="1:7" ht="13.7" customHeight="1" x14ac:dyDescent="0.25">
      <c r="A45" s="19" t="s">
        <v>45</v>
      </c>
      <c r="B45" s="22">
        <v>4515</v>
      </c>
      <c r="C45" s="22">
        <v>1363</v>
      </c>
      <c r="D45" s="22">
        <v>3152</v>
      </c>
      <c r="E45" s="22">
        <v>3216</v>
      </c>
      <c r="F45" s="23">
        <v>81</v>
      </c>
      <c r="G45" s="17">
        <v>1218</v>
      </c>
    </row>
    <row r="46" spans="1:7" ht="14.25" customHeight="1" x14ac:dyDescent="0.25">
      <c r="A46" s="19" t="s">
        <v>46</v>
      </c>
      <c r="B46" s="22">
        <v>4321</v>
      </c>
      <c r="C46" s="22">
        <v>1183</v>
      </c>
      <c r="D46" s="22">
        <v>3138</v>
      </c>
      <c r="E46" s="22">
        <v>2695</v>
      </c>
      <c r="F46" s="23">
        <v>73</v>
      </c>
      <c r="G46" s="17">
        <v>1553</v>
      </c>
    </row>
    <row r="47" spans="1:7" ht="13.7" customHeight="1" x14ac:dyDescent="0.25">
      <c r="A47" s="21" t="s">
        <v>47</v>
      </c>
      <c r="B47" s="22">
        <v>5209</v>
      </c>
      <c r="C47" s="22">
        <v>1908</v>
      </c>
      <c r="D47" s="22">
        <v>3301</v>
      </c>
      <c r="E47" s="16">
        <v>4403</v>
      </c>
      <c r="F47" s="17">
        <v>170</v>
      </c>
      <c r="G47" s="17">
        <v>636</v>
      </c>
    </row>
    <row r="48" spans="1:7" ht="15" customHeight="1" x14ac:dyDescent="0.25">
      <c r="A48" s="21"/>
      <c r="B48" s="22"/>
      <c r="C48" s="22"/>
      <c r="D48" s="22"/>
      <c r="E48" s="16"/>
      <c r="F48" s="17"/>
      <c r="G48" s="17"/>
    </row>
    <row r="49" spans="1:7" ht="14.25" customHeight="1" x14ac:dyDescent="0.25">
      <c r="A49" s="26" t="s">
        <v>70</v>
      </c>
      <c r="B49" s="8">
        <f>SUM(B51:B55)</f>
        <v>1702</v>
      </c>
      <c r="C49" s="8">
        <f t="shared" ref="C49:G49" si="3">SUM(C51:C55)</f>
        <v>534</v>
      </c>
      <c r="D49" s="8">
        <f t="shared" si="3"/>
        <v>1168</v>
      </c>
      <c r="E49" s="8">
        <f>SUM(E51:E55)</f>
        <v>1286</v>
      </c>
      <c r="F49" s="9">
        <f>SUM(F51:F55)</f>
        <v>21</v>
      </c>
      <c r="G49" s="9">
        <f t="shared" si="3"/>
        <v>395</v>
      </c>
    </row>
    <row r="50" spans="1:7" ht="15" customHeight="1" x14ac:dyDescent="0.25">
      <c r="A50" s="10"/>
      <c r="B50" s="11"/>
      <c r="C50" s="11"/>
      <c r="D50" s="11"/>
      <c r="E50" s="16"/>
      <c r="F50" s="17"/>
      <c r="G50" s="17"/>
    </row>
    <row r="51" spans="1:7" ht="12.95" customHeight="1" x14ac:dyDescent="0.25">
      <c r="A51" s="15" t="s">
        <v>48</v>
      </c>
      <c r="B51" s="22">
        <v>748</v>
      </c>
      <c r="C51" s="22">
        <v>218</v>
      </c>
      <c r="D51" s="22">
        <v>530</v>
      </c>
      <c r="E51" s="22">
        <v>503</v>
      </c>
      <c r="F51" s="23">
        <v>8</v>
      </c>
      <c r="G51" s="17">
        <v>237</v>
      </c>
    </row>
    <row r="52" spans="1:7" ht="12.95" customHeight="1" x14ac:dyDescent="0.25">
      <c r="A52" s="15" t="s">
        <v>68</v>
      </c>
      <c r="B52" s="22">
        <v>84</v>
      </c>
      <c r="C52" s="22">
        <v>31</v>
      </c>
      <c r="D52" s="22">
        <v>53</v>
      </c>
      <c r="E52" s="22">
        <v>73</v>
      </c>
      <c r="F52" s="23">
        <v>3</v>
      </c>
      <c r="G52" s="17">
        <v>8</v>
      </c>
    </row>
    <row r="53" spans="1:7" ht="14.25" customHeight="1" x14ac:dyDescent="0.25">
      <c r="A53" s="15" t="s">
        <v>49</v>
      </c>
      <c r="B53" s="22">
        <v>138</v>
      </c>
      <c r="C53" s="22">
        <v>47</v>
      </c>
      <c r="D53" s="22">
        <v>91</v>
      </c>
      <c r="E53" s="22">
        <v>98</v>
      </c>
      <c r="F53" s="23">
        <v>3</v>
      </c>
      <c r="G53" s="17">
        <v>37</v>
      </c>
    </row>
    <row r="54" spans="1:7" ht="14.25" customHeight="1" x14ac:dyDescent="0.25">
      <c r="A54" s="15" t="s">
        <v>50</v>
      </c>
      <c r="B54" s="22">
        <v>364</v>
      </c>
      <c r="C54" s="22">
        <v>124</v>
      </c>
      <c r="D54" s="22">
        <v>240</v>
      </c>
      <c r="E54" s="22">
        <v>312</v>
      </c>
      <c r="F54" s="23">
        <v>4</v>
      </c>
      <c r="G54" s="17">
        <v>48</v>
      </c>
    </row>
    <row r="55" spans="1:7" ht="14.25" customHeight="1" x14ac:dyDescent="0.25">
      <c r="A55" s="15" t="s">
        <v>51</v>
      </c>
      <c r="B55" s="22">
        <v>368</v>
      </c>
      <c r="C55" s="22">
        <v>114</v>
      </c>
      <c r="D55" s="22">
        <v>254</v>
      </c>
      <c r="E55" s="22">
        <v>300</v>
      </c>
      <c r="F55" s="23">
        <v>3</v>
      </c>
      <c r="G55" s="17">
        <v>65</v>
      </c>
    </row>
    <row r="56" spans="1:7" ht="15" customHeight="1" x14ac:dyDescent="0.25">
      <c r="A56" s="15"/>
      <c r="B56" s="22"/>
      <c r="C56" s="22"/>
      <c r="D56" s="22"/>
      <c r="E56" s="22"/>
      <c r="F56" s="23"/>
      <c r="G56" s="17"/>
    </row>
    <row r="57" spans="1:7" ht="14.25" customHeight="1" x14ac:dyDescent="0.25">
      <c r="A57" s="18" t="s">
        <v>71</v>
      </c>
      <c r="B57" s="8">
        <f t="shared" ref="B57:G57" si="4">SUM(B59:B77)</f>
        <v>2585</v>
      </c>
      <c r="C57" s="8">
        <f>SUM(C59:C77)</f>
        <v>823</v>
      </c>
      <c r="D57" s="8">
        <f>SUM(D59:D77)</f>
        <v>1762</v>
      </c>
      <c r="E57" s="8">
        <f>SUM(E59:E77)</f>
        <v>2234</v>
      </c>
      <c r="F57" s="8">
        <f t="shared" si="4"/>
        <v>53</v>
      </c>
      <c r="G57" s="9">
        <f t="shared" si="4"/>
        <v>298</v>
      </c>
    </row>
    <row r="58" spans="1:7" ht="15" customHeight="1" x14ac:dyDescent="0.25">
      <c r="A58" s="15"/>
      <c r="B58" s="22"/>
      <c r="C58" s="22"/>
      <c r="D58" s="22"/>
      <c r="E58" s="22"/>
      <c r="F58" s="23"/>
      <c r="G58" s="17"/>
    </row>
    <row r="59" spans="1:7" ht="13.5" customHeight="1" x14ac:dyDescent="0.25">
      <c r="A59" s="19" t="s">
        <v>52</v>
      </c>
      <c r="B59" s="22">
        <v>429</v>
      </c>
      <c r="C59" s="22">
        <v>143</v>
      </c>
      <c r="D59" s="22">
        <v>286</v>
      </c>
      <c r="E59" s="22">
        <v>309</v>
      </c>
      <c r="F59" s="23" t="s">
        <v>76</v>
      </c>
      <c r="G59" s="23">
        <v>120</v>
      </c>
    </row>
    <row r="60" spans="1:7" ht="13.35" customHeight="1" x14ac:dyDescent="0.25">
      <c r="A60" s="19" t="s">
        <v>53</v>
      </c>
      <c r="B60" s="22">
        <v>9</v>
      </c>
      <c r="C60" s="22">
        <v>2</v>
      </c>
      <c r="D60" s="22">
        <v>7</v>
      </c>
      <c r="E60" s="22">
        <v>9</v>
      </c>
      <c r="F60" s="23" t="s">
        <v>76</v>
      </c>
      <c r="G60" s="23" t="s">
        <v>76</v>
      </c>
    </row>
    <row r="61" spans="1:7" ht="13.35" customHeight="1" x14ac:dyDescent="0.25">
      <c r="A61" s="19" t="s">
        <v>54</v>
      </c>
      <c r="B61" s="22">
        <v>291</v>
      </c>
      <c r="C61" s="22">
        <v>116</v>
      </c>
      <c r="D61" s="22">
        <v>175</v>
      </c>
      <c r="E61" s="22">
        <v>250</v>
      </c>
      <c r="F61" s="23" t="s">
        <v>76</v>
      </c>
      <c r="G61" s="23">
        <v>41</v>
      </c>
    </row>
    <row r="62" spans="1:7" ht="13.35" customHeight="1" x14ac:dyDescent="0.25">
      <c r="A62" s="19" t="s">
        <v>55</v>
      </c>
      <c r="B62" s="5">
        <v>226</v>
      </c>
      <c r="C62" s="5">
        <v>97</v>
      </c>
      <c r="D62" s="5">
        <v>129</v>
      </c>
      <c r="E62" s="5">
        <v>179</v>
      </c>
      <c r="F62" s="5">
        <v>31</v>
      </c>
      <c r="G62" s="6">
        <v>16</v>
      </c>
    </row>
    <row r="63" spans="1:7" ht="14.25" customHeight="1" x14ac:dyDescent="0.25">
      <c r="A63" s="19" t="s">
        <v>56</v>
      </c>
      <c r="B63" s="22">
        <v>2</v>
      </c>
      <c r="C63" s="22" t="s">
        <v>76</v>
      </c>
      <c r="D63" s="22">
        <v>2</v>
      </c>
      <c r="E63" s="22">
        <v>1</v>
      </c>
      <c r="F63" s="23" t="s">
        <v>76</v>
      </c>
      <c r="G63" s="23">
        <v>1</v>
      </c>
    </row>
    <row r="64" spans="1:7" ht="14.25" customHeight="1" x14ac:dyDescent="0.25">
      <c r="A64" s="15" t="s">
        <v>58</v>
      </c>
      <c r="B64" s="22">
        <v>21</v>
      </c>
      <c r="C64" s="22" t="s">
        <v>76</v>
      </c>
      <c r="D64" s="22">
        <v>21</v>
      </c>
      <c r="E64" s="22">
        <v>11</v>
      </c>
      <c r="F64" s="23">
        <v>1</v>
      </c>
      <c r="G64" s="23">
        <v>9</v>
      </c>
    </row>
    <row r="65" spans="1:7" ht="14.25" customHeight="1" x14ac:dyDescent="0.25">
      <c r="A65" s="15" t="s">
        <v>59</v>
      </c>
      <c r="B65" s="22">
        <v>138</v>
      </c>
      <c r="C65" s="22">
        <v>16</v>
      </c>
      <c r="D65" s="22">
        <v>122</v>
      </c>
      <c r="E65" s="22">
        <v>87</v>
      </c>
      <c r="F65" s="23">
        <v>5</v>
      </c>
      <c r="G65" s="23">
        <v>46</v>
      </c>
    </row>
    <row r="66" spans="1:7" ht="13.5" customHeight="1" x14ac:dyDescent="0.25">
      <c r="A66" s="15" t="s">
        <v>57</v>
      </c>
      <c r="B66" s="22">
        <v>52</v>
      </c>
      <c r="C66" s="22">
        <v>12</v>
      </c>
      <c r="D66" s="22">
        <v>40</v>
      </c>
      <c r="E66" s="22">
        <v>37</v>
      </c>
      <c r="F66" s="23">
        <v>2</v>
      </c>
      <c r="G66" s="23">
        <v>13</v>
      </c>
    </row>
    <row r="67" spans="1:7" ht="13.35" customHeight="1" x14ac:dyDescent="0.25">
      <c r="A67" s="19" t="s">
        <v>73</v>
      </c>
      <c r="B67" s="22">
        <v>25</v>
      </c>
      <c r="C67" s="22">
        <v>3</v>
      </c>
      <c r="D67" s="22">
        <v>22</v>
      </c>
      <c r="E67" s="22">
        <v>24</v>
      </c>
      <c r="F67" s="23" t="s">
        <v>76</v>
      </c>
      <c r="G67" s="23">
        <v>1</v>
      </c>
    </row>
    <row r="68" spans="1:7" ht="13.5" customHeight="1" x14ac:dyDescent="0.25">
      <c r="A68" s="27" t="s">
        <v>69</v>
      </c>
      <c r="B68" s="22">
        <v>3</v>
      </c>
      <c r="C68" s="22">
        <v>1</v>
      </c>
      <c r="D68" s="22">
        <v>2</v>
      </c>
      <c r="E68" s="22">
        <v>3</v>
      </c>
      <c r="F68" s="23" t="s">
        <v>76</v>
      </c>
      <c r="G68" s="23" t="s">
        <v>76</v>
      </c>
    </row>
    <row r="69" spans="1:7" ht="13.35" customHeight="1" x14ac:dyDescent="0.25">
      <c r="A69" s="19" t="s">
        <v>60</v>
      </c>
      <c r="B69" s="22">
        <v>190</v>
      </c>
      <c r="C69" s="22">
        <v>37</v>
      </c>
      <c r="D69" s="22">
        <v>153</v>
      </c>
      <c r="E69" s="22">
        <v>173</v>
      </c>
      <c r="F69" s="23">
        <v>5</v>
      </c>
      <c r="G69" s="23">
        <v>12</v>
      </c>
    </row>
    <row r="70" spans="1:7" ht="14.25" customHeight="1" x14ac:dyDescent="0.25">
      <c r="A70" s="19" t="s">
        <v>61</v>
      </c>
      <c r="B70" s="22">
        <v>45</v>
      </c>
      <c r="C70" s="22">
        <v>6</v>
      </c>
      <c r="D70" s="22">
        <v>39</v>
      </c>
      <c r="E70" s="22">
        <v>41</v>
      </c>
      <c r="F70" s="23" t="s">
        <v>76</v>
      </c>
      <c r="G70" s="23">
        <v>4</v>
      </c>
    </row>
    <row r="71" spans="1:7" ht="14.25" customHeight="1" x14ac:dyDescent="0.25">
      <c r="A71" s="28" t="s">
        <v>77</v>
      </c>
      <c r="B71" s="22">
        <v>94</v>
      </c>
      <c r="C71" s="22">
        <v>24</v>
      </c>
      <c r="D71" s="22">
        <v>70</v>
      </c>
      <c r="E71" s="22">
        <v>89</v>
      </c>
      <c r="F71" s="23" t="s">
        <v>76</v>
      </c>
      <c r="G71" s="23">
        <v>5</v>
      </c>
    </row>
    <row r="72" spans="1:7" ht="14.25" customHeight="1" x14ac:dyDescent="0.25">
      <c r="A72" s="19" t="s">
        <v>78</v>
      </c>
      <c r="B72" s="22">
        <v>90</v>
      </c>
      <c r="C72" s="22">
        <v>18</v>
      </c>
      <c r="D72" s="22">
        <v>72</v>
      </c>
      <c r="E72" s="22">
        <v>85</v>
      </c>
      <c r="F72" s="23">
        <v>3</v>
      </c>
      <c r="G72" s="23">
        <v>2</v>
      </c>
    </row>
    <row r="73" spans="1:7" ht="13.35" customHeight="1" x14ac:dyDescent="0.25">
      <c r="A73" s="21" t="s">
        <v>79</v>
      </c>
      <c r="B73" s="22">
        <v>337</v>
      </c>
      <c r="C73" s="22">
        <v>115</v>
      </c>
      <c r="D73" s="22">
        <v>222</v>
      </c>
      <c r="E73" s="22">
        <v>323</v>
      </c>
      <c r="F73" s="23">
        <v>1</v>
      </c>
      <c r="G73" s="23">
        <v>13</v>
      </c>
    </row>
    <row r="74" spans="1:7" ht="13.5" customHeight="1" x14ac:dyDescent="0.25">
      <c r="A74" s="15" t="s">
        <v>67</v>
      </c>
      <c r="B74" s="22">
        <v>16</v>
      </c>
      <c r="C74" s="22">
        <v>16</v>
      </c>
      <c r="D74" s="22" t="s">
        <v>76</v>
      </c>
      <c r="E74" s="22">
        <v>14</v>
      </c>
      <c r="F74" s="23">
        <v>1</v>
      </c>
      <c r="G74" s="23">
        <v>1</v>
      </c>
    </row>
    <row r="75" spans="1:7" ht="13.5" customHeight="1" x14ac:dyDescent="0.25">
      <c r="A75" s="19" t="s">
        <v>64</v>
      </c>
      <c r="B75" s="22">
        <v>98</v>
      </c>
      <c r="C75" s="22">
        <v>29</v>
      </c>
      <c r="D75" s="22">
        <v>69</v>
      </c>
      <c r="E75" s="22">
        <v>96</v>
      </c>
      <c r="F75" s="23" t="s">
        <v>76</v>
      </c>
      <c r="G75" s="23">
        <v>2</v>
      </c>
    </row>
    <row r="76" spans="1:7" ht="14.25" customHeight="1" x14ac:dyDescent="0.25">
      <c r="A76" s="19" t="s">
        <v>63</v>
      </c>
      <c r="B76" s="22">
        <v>180</v>
      </c>
      <c r="C76" s="22">
        <v>36</v>
      </c>
      <c r="D76" s="22">
        <v>144</v>
      </c>
      <c r="E76" s="22">
        <v>172</v>
      </c>
      <c r="F76" s="23">
        <v>2</v>
      </c>
      <c r="G76" s="23">
        <v>6</v>
      </c>
    </row>
    <row r="77" spans="1:7" ht="13.5" customHeight="1" x14ac:dyDescent="0.25">
      <c r="A77" s="29" t="s">
        <v>62</v>
      </c>
      <c r="B77" s="30">
        <v>339</v>
      </c>
      <c r="C77" s="30">
        <v>152</v>
      </c>
      <c r="D77" s="30">
        <v>187</v>
      </c>
      <c r="E77" s="30">
        <v>331</v>
      </c>
      <c r="F77" s="31">
        <v>2</v>
      </c>
      <c r="G77" s="31">
        <v>6</v>
      </c>
    </row>
    <row r="78" spans="1:7" ht="13.5" customHeight="1" x14ac:dyDescent="0.25">
      <c r="A78" s="32"/>
      <c r="B78" s="33"/>
      <c r="C78" s="33"/>
      <c r="D78" s="33"/>
      <c r="E78" s="33"/>
      <c r="F78" s="33"/>
      <c r="G78" s="33"/>
    </row>
    <row r="79" spans="1:7" x14ac:dyDescent="0.25">
      <c r="A79" s="34" t="s">
        <v>65</v>
      </c>
    </row>
    <row r="82" spans="1:1" x14ac:dyDescent="0.25">
      <c r="A82" s="4" t="s">
        <v>17</v>
      </c>
    </row>
  </sheetData>
  <mergeCells count="6">
    <mergeCell ref="A1:G1"/>
    <mergeCell ref="A2:G2"/>
    <mergeCell ref="A4:A6"/>
    <mergeCell ref="B4:B6"/>
    <mergeCell ref="C4:D5"/>
    <mergeCell ref="E4:G5"/>
  </mergeCells>
  <phoneticPr fontId="0" type="noConversion"/>
  <printOptions horizontalCentered="1"/>
  <pageMargins left="0.82677165354330717" right="0.6692913385826772" top="1.0236220472440944" bottom="0.39370078740157483" header="0" footer="0.43307086614173229"/>
  <pageSetup scale="6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5"/>
  <sheetViews>
    <sheetView workbookViewId="0">
      <selection activeCell="B9" sqref="B9"/>
    </sheetView>
  </sheetViews>
  <sheetFormatPr baseColWidth="10" defaultRowHeight="15" x14ac:dyDescent="0.2"/>
  <cols>
    <col min="1" max="1" width="38.77734375" bestFit="1" customWidth="1"/>
    <col min="2" max="2" width="17.33203125" customWidth="1"/>
    <col min="3" max="3" width="13.33203125" customWidth="1"/>
  </cols>
  <sheetData>
    <row r="3" spans="1:3" x14ac:dyDescent="0.2">
      <c r="A3" t="s">
        <v>12</v>
      </c>
      <c r="B3" s="1">
        <f>'Cuadro-1'!C8</f>
        <v>24941</v>
      </c>
    </row>
    <row r="4" spans="1:3" x14ac:dyDescent="0.2">
      <c r="A4" t="s">
        <v>13</v>
      </c>
      <c r="B4" s="2">
        <f>'Cuadro-1'!D8</f>
        <v>46860</v>
      </c>
    </row>
    <row r="8" spans="1:3" x14ac:dyDescent="0.2">
      <c r="B8">
        <f>SUM(B9:B11)</f>
        <v>71801</v>
      </c>
      <c r="C8" s="39">
        <f>B8/$B$8*100</f>
        <v>100</v>
      </c>
    </row>
    <row r="9" spans="1:3" x14ac:dyDescent="0.2">
      <c r="A9" t="s">
        <v>14</v>
      </c>
      <c r="B9">
        <f>'Cuadro-1'!E8</f>
        <v>53740</v>
      </c>
      <c r="C9" s="39">
        <f t="shared" ref="C9:C11" si="0">B9/$B$8*100</f>
        <v>74.845754237406155</v>
      </c>
    </row>
    <row r="10" spans="1:3" x14ac:dyDescent="0.2">
      <c r="A10" t="s">
        <v>16</v>
      </c>
      <c r="B10">
        <f>'Cuadro-1'!G8</f>
        <v>16764</v>
      </c>
      <c r="C10" s="39">
        <f t="shared" si="0"/>
        <v>23.347864235874152</v>
      </c>
    </row>
    <row r="11" spans="1:3" x14ac:dyDescent="0.2">
      <c r="A11" t="s">
        <v>15</v>
      </c>
      <c r="B11">
        <f>'Cuadro-1'!F8</f>
        <v>1297</v>
      </c>
      <c r="C11" s="39">
        <f t="shared" si="0"/>
        <v>1.8063815267196834</v>
      </c>
    </row>
    <row r="20" spans="3:3" x14ac:dyDescent="0.2">
      <c r="C20" s="3"/>
    </row>
    <row r="22" spans="3:3" x14ac:dyDescent="0.2">
      <c r="C22" s="3"/>
    </row>
    <row r="25" spans="3:3" x14ac:dyDescent="0.2">
      <c r="C25" s="3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Cuadro-1</vt:lpstr>
      <vt:lpstr>DATOS-GRAF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Informática</dc:creator>
  <cp:lastModifiedBy>Estadística</cp:lastModifiedBy>
  <cp:lastPrinted>2026-03-09T13:14:29Z</cp:lastPrinted>
  <dcterms:created xsi:type="dcterms:W3CDTF">2019-05-30T16:54:01Z</dcterms:created>
  <dcterms:modified xsi:type="dcterms:W3CDTF">2026-03-13T20:18:13Z</dcterms:modified>
</cp:coreProperties>
</file>